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16800建設局\0016900建築部\0016905建築総務課\2020企画係\009-01 耐震補強等助成事業\01-1要綱・取扱い・様式\01-B取扱い様式\算定書\"/>
    </mc:Choice>
  </mc:AlternateContent>
  <bookViews>
    <workbookView xWindow="96" yWindow="48" windowWidth="8736" windowHeight="3948" tabRatio="670"/>
  </bookViews>
  <sheets>
    <sheet name="共同住宅等（補強）" sheetId="25" r:id="rId1"/>
    <sheet name="【緊急輸送道路閉塞建築物】共同住宅等（補強）" sheetId="9" r:id="rId2"/>
  </sheets>
  <calcPr calcId="162913"/>
</workbook>
</file>

<file path=xl/calcChain.xml><?xml version="1.0" encoding="utf-8"?>
<calcChain xmlns="http://schemas.openxmlformats.org/spreadsheetml/2006/main">
  <c r="AP78" i="9" l="1"/>
  <c r="G62" i="9"/>
  <c r="AA92" i="9"/>
  <c r="Y75" i="9" l="1"/>
  <c r="E73" i="9"/>
  <c r="G69" i="9"/>
  <c r="AF69" i="9" s="1"/>
  <c r="G75" i="9" s="1"/>
  <c r="AF66" i="9"/>
  <c r="AF42" i="25" l="1"/>
  <c r="G45" i="25" s="1"/>
  <c r="AF33" i="25"/>
  <c r="Y37" i="25" s="1"/>
  <c r="AF25" i="25"/>
  <c r="G29" i="25" s="1"/>
  <c r="AF29" i="25" s="1"/>
  <c r="G37" i="25" s="1"/>
  <c r="AC12" i="25"/>
  <c r="AC8" i="25"/>
  <c r="AU12" i="25" l="1"/>
  <c r="AS37" i="25"/>
  <c r="AA57" i="25"/>
  <c r="AA45" i="25"/>
  <c r="AU45" i="25" s="1"/>
  <c r="AU48" i="25" s="1"/>
  <c r="G57" i="25" s="1"/>
  <c r="AR57" i="25" s="1"/>
  <c r="AF73" i="9" l="1"/>
  <c r="AS75" i="9" l="1"/>
  <c r="AF34" i="9"/>
  <c r="Y38" i="9" s="1"/>
  <c r="AF26" i="9"/>
  <c r="G30" i="9" s="1"/>
  <c r="AF30" i="9" s="1"/>
  <c r="G38" i="9" s="1"/>
  <c r="AC8" i="9"/>
  <c r="AF43" i="9"/>
  <c r="G46" i="9" s="1"/>
  <c r="AC12" i="9"/>
  <c r="AS38" i="9" l="1"/>
  <c r="AU12" i="9"/>
  <c r="AA46" i="9" l="1"/>
  <c r="AU46" i="9" l="1"/>
  <c r="AU49" i="9" s="1"/>
  <c r="AP81" i="9"/>
  <c r="AS85" i="9" s="1"/>
  <c r="G92" i="9" s="1"/>
  <c r="AR92" i="9" s="1"/>
</calcChain>
</file>

<file path=xl/sharedStrings.xml><?xml version="1.0" encoding="utf-8"?>
<sst xmlns="http://schemas.openxmlformats.org/spreadsheetml/2006/main" count="231" uniqueCount="88">
  <si>
    <t>助成金額の算定書</t>
    <rPh sb="0" eb="2">
      <t>ジョセイ</t>
    </rPh>
    <rPh sb="2" eb="4">
      <t>キンガク</t>
    </rPh>
    <rPh sb="5" eb="7">
      <t>サンテイ</t>
    </rPh>
    <rPh sb="7" eb="8">
      <t>ショ</t>
    </rPh>
    <phoneticPr fontId="1"/>
  </si>
  <si>
    <t>１　耐震補強設計</t>
    <rPh sb="2" eb="4">
      <t>タイシン</t>
    </rPh>
    <rPh sb="4" eb="6">
      <t>ホキョウ</t>
    </rPh>
    <rPh sb="6" eb="8">
      <t>セッケイ</t>
    </rPh>
    <phoneticPr fontId="1"/>
  </si>
  <si>
    <t>耐震補強設計費</t>
    <rPh sb="0" eb="2">
      <t>タイシン</t>
    </rPh>
    <rPh sb="2" eb="4">
      <t>ホキョウ</t>
    </rPh>
    <rPh sb="4" eb="6">
      <t>セッケイ</t>
    </rPh>
    <rPh sb="6" eb="7">
      <t>ヒ</t>
    </rPh>
    <phoneticPr fontId="1"/>
  </si>
  <si>
    <t>（千円未満切捨て）</t>
    <rPh sb="1" eb="3">
      <t>センエン</t>
    </rPh>
    <rPh sb="3" eb="5">
      <t>ミマン</t>
    </rPh>
    <rPh sb="5" eb="7">
      <t>キリス</t>
    </rPh>
    <phoneticPr fontId="1"/>
  </si>
  <si>
    <t>過去に受けた助成金額(補強設計)</t>
    <rPh sb="0" eb="2">
      <t>カコ</t>
    </rPh>
    <rPh sb="3" eb="4">
      <t>ウ</t>
    </rPh>
    <rPh sb="6" eb="8">
      <t>ジョセイ</t>
    </rPh>
    <rPh sb="8" eb="10">
      <t>キンガク</t>
    </rPh>
    <rPh sb="11" eb="13">
      <t>ホキョウ</t>
    </rPh>
    <rPh sb="13" eb="15">
      <t>セッケイ</t>
    </rPh>
    <phoneticPr fontId="1"/>
  </si>
  <si>
    <t>(b)</t>
    <phoneticPr fontId="1"/>
  </si>
  <si>
    <t>２　耐震補強工事</t>
    <rPh sb="2" eb="4">
      <t>タイシン</t>
    </rPh>
    <rPh sb="4" eb="6">
      <t>ホキョウ</t>
    </rPh>
    <rPh sb="6" eb="8">
      <t>コウジ</t>
    </rPh>
    <phoneticPr fontId="1"/>
  </si>
  <si>
    <t>耐震補強工事費</t>
    <rPh sb="0" eb="2">
      <t>タイシン</t>
    </rPh>
    <rPh sb="2" eb="4">
      <t>ホキョウ</t>
    </rPh>
    <rPh sb="4" eb="7">
      <t>コウジヒ</t>
    </rPh>
    <phoneticPr fontId="1"/>
  </si>
  <si>
    <t>(e)</t>
    <phoneticPr fontId="1"/>
  </si>
  <si>
    <t>(h)</t>
    <phoneticPr fontId="1"/>
  </si>
  <si>
    <t>住宅の戸数</t>
    <rPh sb="0" eb="2">
      <t>ジュウタク</t>
    </rPh>
    <rPh sb="3" eb="5">
      <t>コスウ</t>
    </rPh>
    <phoneticPr fontId="1"/>
  </si>
  <si>
    <t>(a)と(b)の小さい額</t>
    <rPh sb="8" eb="9">
      <t>チイ</t>
    </rPh>
    <rPh sb="11" eb="12">
      <t>ガク</t>
    </rPh>
    <phoneticPr fontId="1"/>
  </si>
  <si>
    <t>(d)と(e)の小さい額</t>
    <rPh sb="8" eb="9">
      <t>チイ</t>
    </rPh>
    <rPh sb="11" eb="12">
      <t>ガク</t>
    </rPh>
    <phoneticPr fontId="1"/>
  </si>
  <si>
    <t>助成金額（合計）</t>
    <rPh sb="0" eb="2">
      <t>ジョセイ</t>
    </rPh>
    <rPh sb="2" eb="4">
      <t>キンガク</t>
    </rPh>
    <rPh sb="5" eb="7">
      <t>ゴウケイ</t>
    </rPh>
    <phoneticPr fontId="1"/>
  </si>
  <si>
    <t>＋</t>
    <phoneticPr fontId="1"/>
  </si>
  <si>
    <t>(j)</t>
    <phoneticPr fontId="1"/>
  </si>
  <si>
    <t>(c)</t>
    <phoneticPr fontId="1"/>
  </si>
  <si>
    <t>助成金額（補強設計）</t>
    <rPh sb="0" eb="2">
      <t>ジョセイ</t>
    </rPh>
    <rPh sb="2" eb="4">
      <t>キンガク</t>
    </rPh>
    <rPh sb="5" eb="7">
      <t>ホキョウ</t>
    </rPh>
    <rPh sb="7" eb="9">
      <t>セッケイ</t>
    </rPh>
    <phoneticPr fontId="1"/>
  </si>
  <si>
    <t>耐震補強工事費の限度額</t>
    <rPh sb="0" eb="2">
      <t>タイシン</t>
    </rPh>
    <rPh sb="2" eb="4">
      <t>ホキョウ</t>
    </rPh>
    <rPh sb="4" eb="7">
      <t>コウジヒ</t>
    </rPh>
    <rPh sb="8" eb="10">
      <t>ゲンド</t>
    </rPh>
    <rPh sb="10" eb="11">
      <t>ガク</t>
    </rPh>
    <phoneticPr fontId="1"/>
  </si>
  <si>
    <t>助成金額（補強工事）限度額</t>
    <rPh sb="0" eb="2">
      <t>ジョセイ</t>
    </rPh>
    <rPh sb="2" eb="4">
      <t>キンガク</t>
    </rPh>
    <rPh sb="5" eb="7">
      <t>ホキョウ</t>
    </rPh>
    <rPh sb="7" eb="9">
      <t>コウジ</t>
    </rPh>
    <rPh sb="10" eb="12">
      <t>ゲンド</t>
    </rPh>
    <rPh sb="12" eb="13">
      <t>ガク</t>
    </rPh>
    <phoneticPr fontId="1"/>
  </si>
  <si>
    <t>助成金額（補強工事）</t>
    <rPh sb="0" eb="2">
      <t>ジョセイ</t>
    </rPh>
    <rPh sb="2" eb="4">
      <t>キンガク</t>
    </rPh>
    <rPh sb="5" eb="7">
      <t>ホキョウ</t>
    </rPh>
    <rPh sb="7" eb="9">
      <t>コウジ</t>
    </rPh>
    <phoneticPr fontId="1"/>
  </si>
  <si>
    <t>助成対象耐震補強工事費</t>
    <rPh sb="0" eb="2">
      <t>ジョセイ</t>
    </rPh>
    <rPh sb="2" eb="4">
      <t>タイショウ</t>
    </rPh>
    <rPh sb="4" eb="6">
      <t>タイシン</t>
    </rPh>
    <rPh sb="6" eb="8">
      <t>ホキョウ</t>
    </rPh>
    <rPh sb="8" eb="11">
      <t>コウジヒ</t>
    </rPh>
    <phoneticPr fontId="1"/>
  </si>
  <si>
    <t>×2/3＝</t>
    <phoneticPr fontId="1"/>
  </si>
  <si>
    <t>＝</t>
    <phoneticPr fontId="1"/>
  </si>
  <si>
    <t>＝</t>
    <phoneticPr fontId="1"/>
  </si>
  <si>
    <t>助成金額（補強設計）限度額</t>
    <rPh sb="0" eb="2">
      <t>ジョセイ</t>
    </rPh>
    <rPh sb="2" eb="4">
      <t>キンガク</t>
    </rPh>
    <rPh sb="5" eb="7">
      <t>ホキョウ</t>
    </rPh>
    <rPh sb="7" eb="9">
      <t>セッケイ</t>
    </rPh>
    <rPh sb="10" eb="12">
      <t>ゲンド</t>
    </rPh>
    <rPh sb="12" eb="13">
      <t>ガク</t>
    </rPh>
    <phoneticPr fontId="1"/>
  </si>
  <si>
    <t>（又はc'）</t>
    <rPh sb="1" eb="2">
      <t>マタ</t>
    </rPh>
    <phoneticPr fontId="1"/>
  </si>
  <si>
    <t>(g)</t>
    <phoneticPr fontId="1"/>
  </si>
  <si>
    <t>(d)</t>
    <phoneticPr fontId="1"/>
  </si>
  <si>
    <t>(f)</t>
    <phoneticPr fontId="1"/>
  </si>
  <si>
    <t>(l)</t>
    <phoneticPr fontId="1"/>
  </si>
  <si>
    <t>円</t>
    <rPh sb="0" eb="1">
      <t>エン</t>
    </rPh>
    <phoneticPr fontId="1"/>
  </si>
  <si>
    <t>×2/3＝</t>
    <phoneticPr fontId="1"/>
  </si>
  <si>
    <t>(b)</t>
    <phoneticPr fontId="1"/>
  </si>
  <si>
    <t>＝</t>
    <phoneticPr fontId="1"/>
  </si>
  <si>
    <t>(c)</t>
    <phoneticPr fontId="1"/>
  </si>
  <si>
    <t>(c')</t>
    <phoneticPr fontId="1"/>
  </si>
  <si>
    <t>(d)</t>
    <phoneticPr fontId="1"/>
  </si>
  <si>
    <t>(i)</t>
    <phoneticPr fontId="1"/>
  </si>
  <si>
    <t>住宅の戸数</t>
    <phoneticPr fontId="1"/>
  </si>
  <si>
    <t>－</t>
    <phoneticPr fontId="1"/>
  </si>
  <si>
    <t>＋</t>
    <phoneticPr fontId="1"/>
  </si>
  <si>
    <t>(a)</t>
    <rPh sb="0" eb="3">
      <t>（ａ）</t>
    </rPh>
    <phoneticPr fontId="1"/>
  </si>
  <si>
    <t>(k)</t>
    <phoneticPr fontId="1"/>
  </si>
  <si>
    <t>×100,000円＝</t>
    <rPh sb="8" eb="9">
      <t>エン</t>
    </rPh>
    <phoneticPr fontId="1"/>
  </si>
  <si>
    <t>×600,000円　＝</t>
    <rPh sb="8" eb="9">
      <t>エン</t>
    </rPh>
    <phoneticPr fontId="1"/>
  </si>
  <si>
    <t>３　助成金額（合計）</t>
    <rPh sb="2" eb="4">
      <t>ジョセイ</t>
    </rPh>
    <rPh sb="4" eb="6">
      <t>キンガク</t>
    </rPh>
    <rPh sb="7" eb="9">
      <t>ゴウケイ</t>
    </rPh>
    <phoneticPr fontId="1"/>
  </si>
  <si>
    <t>34,100円×</t>
    <rPh sb="6" eb="7">
      <t>エン</t>
    </rPh>
    <phoneticPr fontId="1"/>
  </si>
  <si>
    <t>工事監理費</t>
    <phoneticPr fontId="1"/>
  </si>
  <si>
    <t>×2/3</t>
    <phoneticPr fontId="1"/>
  </si>
  <si>
    <t>×1/2</t>
    <phoneticPr fontId="1"/>
  </si>
  <si>
    <t>＝</t>
    <phoneticPr fontId="1"/>
  </si>
  <si>
    <t>(j)</t>
    <phoneticPr fontId="1"/>
  </si>
  <si>
    <t>助成対象工事監理費</t>
    <rPh sb="0" eb="2">
      <t>ジョセイ</t>
    </rPh>
    <rPh sb="2" eb="4">
      <t>タイショウ</t>
    </rPh>
    <rPh sb="4" eb="6">
      <t>コウジ</t>
    </rPh>
    <rPh sb="6" eb="8">
      <t>カンリ</t>
    </rPh>
    <rPh sb="8" eb="9">
      <t>ヒ</t>
    </rPh>
    <phoneticPr fontId="1"/>
  </si>
  <si>
    <t>(k)</t>
    <phoneticPr fontId="1"/>
  </si>
  <si>
    <t>(i)と(k)の小さい額</t>
    <rPh sb="8" eb="9">
      <t>チイ</t>
    </rPh>
    <rPh sb="11" eb="12">
      <t>ガク</t>
    </rPh>
    <phoneticPr fontId="1"/>
  </si>
  <si>
    <t>延べ床面積(㎡)</t>
    <phoneticPr fontId="1"/>
  </si>
  <si>
    <t>助成対象耐震補強工事費</t>
    <phoneticPr fontId="1"/>
  </si>
  <si>
    <t>耐震補強工事費</t>
    <phoneticPr fontId="1"/>
  </si>
  <si>
    <t>(m)</t>
    <phoneticPr fontId="1"/>
  </si>
  <si>
    <t>(n)</t>
    <phoneticPr fontId="1"/>
  </si>
  <si>
    <t>(o)</t>
    <phoneticPr fontId="1"/>
  </si>
  <si>
    <t>(p)</t>
    <phoneticPr fontId="1"/>
  </si>
  <si>
    <t>助成金額（補強工事）</t>
    <phoneticPr fontId="1"/>
  </si>
  <si>
    <t>(q)</t>
    <phoneticPr fontId="1"/>
  </si>
  <si>
    <t>45,000,000円　－</t>
    <rPh sb="10" eb="11">
      <t>エン</t>
    </rPh>
    <phoneticPr fontId="1"/>
  </si>
  <si>
    <t>（又はc'）</t>
    <phoneticPr fontId="1"/>
  </si>
  <si>
    <t>50,200円×</t>
    <rPh sb="6" eb="7">
      <t>エン</t>
    </rPh>
    <phoneticPr fontId="1"/>
  </si>
  <si>
    <t>（※1に該当する場合のみ）</t>
    <rPh sb="4" eb="6">
      <t>ガイトウ</t>
    </rPh>
    <rPh sb="8" eb="10">
      <t>バアイ</t>
    </rPh>
    <phoneticPr fontId="1"/>
  </si>
  <si>
    <t>（※2に該当する場合は55,200円）</t>
    <rPh sb="4" eb="6">
      <t>ガイトウ</t>
    </rPh>
    <rPh sb="8" eb="10">
      <t>バアイ</t>
    </rPh>
    <rPh sb="17" eb="18">
      <t>エン</t>
    </rPh>
    <phoneticPr fontId="1"/>
  </si>
  <si>
    <t>延べ床面積(㎡)</t>
  </si>
  <si>
    <t>耐震補強工事費の限度額</t>
  </si>
  <si>
    <t>(r)</t>
    <phoneticPr fontId="1"/>
  </si>
  <si>
    <t>(s)</t>
    <phoneticPr fontId="1"/>
  </si>
  <si>
    <t>(t)</t>
    <phoneticPr fontId="1"/>
  </si>
  <si>
    <t>（※1に該当する場合は50,200円）
（※1かつ※2に該当する場合は55,200円）</t>
    <rPh sb="4" eb="6">
      <t>ガイトウ</t>
    </rPh>
    <rPh sb="8" eb="10">
      <t>バアイ</t>
    </rPh>
    <rPh sb="17" eb="18">
      <t>エン</t>
    </rPh>
    <rPh sb="28" eb="30">
      <t>ガイトウ</t>
    </rPh>
    <rPh sb="32" eb="34">
      <t>バアイ</t>
    </rPh>
    <rPh sb="37" eb="42">
      <t>２００エン</t>
    </rPh>
    <phoneticPr fontId="1"/>
  </si>
  <si>
    <t>※2　非木造で、耐震診断の結果、Is値が0.3未満</t>
    <phoneticPr fontId="1"/>
  </si>
  <si>
    <t>アまたはイのいずれか多い方の額</t>
    <rPh sb="10" eb="11">
      <t>オオ</t>
    </rPh>
    <rPh sb="12" eb="13">
      <t>ホウ</t>
    </rPh>
    <rPh sb="14" eb="15">
      <t>ガク</t>
    </rPh>
    <phoneticPr fontId="1"/>
  </si>
  <si>
    <t>取扱い様式第３－３－２号</t>
    <rPh sb="0" eb="2">
      <t>トリアツカ</t>
    </rPh>
    <rPh sb="3" eb="5">
      <t>ヨウシキ</t>
    </rPh>
    <rPh sb="5" eb="6">
      <t>ダイ</t>
    </rPh>
    <rPh sb="11" eb="12">
      <t>ゴウ</t>
    </rPh>
    <phoneticPr fontId="1"/>
  </si>
  <si>
    <t>取扱い様式第３－３－１号</t>
    <rPh sb="0" eb="2">
      <t>トリアツカ</t>
    </rPh>
    <rPh sb="3" eb="5">
      <t>ヨウシキ</t>
    </rPh>
    <rPh sb="5" eb="6">
      <t>ダイ</t>
    </rPh>
    <rPh sb="11" eb="12">
      <t>ゴウ</t>
    </rPh>
    <phoneticPr fontId="1"/>
  </si>
  <si>
    <t>ア</t>
    <phoneticPr fontId="1"/>
  </si>
  <si>
    <t>イ</t>
    <phoneticPr fontId="1"/>
  </si>
  <si>
    <t>耐震補強（共同住宅等）</t>
    <rPh sb="0" eb="2">
      <t>タイシン</t>
    </rPh>
    <rPh sb="2" eb="4">
      <t>ホキョウ</t>
    </rPh>
    <rPh sb="5" eb="7">
      <t>キョウドウ</t>
    </rPh>
    <rPh sb="7" eb="9">
      <t>ジュウタク</t>
    </rPh>
    <rPh sb="9" eb="10">
      <t>トウ</t>
    </rPh>
    <phoneticPr fontId="1"/>
  </si>
  <si>
    <t>【緊急輸送道路閉塞建築物】耐震補強（共同住宅等）</t>
    <rPh sb="1" eb="12">
      <t>キンキュウユソウドウロヘイソクケンチクブツ</t>
    </rPh>
    <rPh sb="13" eb="15">
      <t>タイシン</t>
    </rPh>
    <rPh sb="15" eb="17">
      <t>ホキョウ</t>
    </rPh>
    <rPh sb="18" eb="20">
      <t>キョウドウ</t>
    </rPh>
    <rPh sb="20" eb="22">
      <t>ジュウタク</t>
    </rPh>
    <rPh sb="22" eb="23">
      <t>トウ</t>
    </rPh>
    <phoneticPr fontId="1"/>
  </si>
  <si>
    <t>(d)と(m)の小さい額</t>
    <rPh sb="8" eb="9">
      <t>チイ</t>
    </rPh>
    <rPh sb="11" eb="12">
      <t>ガク</t>
    </rPh>
    <phoneticPr fontId="1"/>
  </si>
  <si>
    <t>(q)と(r)の小さい額</t>
    <rPh sb="8" eb="9">
      <t>チイ</t>
    </rPh>
    <rPh sb="11" eb="12">
      <t>ガク</t>
    </rPh>
    <phoneticPr fontId="1"/>
  </si>
  <si>
    <t>(l)と(s)の大きい額</t>
    <rPh sb="8" eb="9">
      <t>オオ</t>
    </rPh>
    <rPh sb="11" eb="12">
      <t>ガク</t>
    </rPh>
    <phoneticPr fontId="1"/>
  </si>
  <si>
    <t>※1　耐火建築物又は準耐火建築物で、延べ床面積が1,000㎡以上あり、かつ、地階を除く階数が原則として３階以上</t>
    <rPh sb="3" eb="5">
      <t>タイカ</t>
    </rPh>
    <rPh sb="5" eb="7">
      <t>ケンチク</t>
    </rPh>
    <rPh sb="7" eb="8">
      <t>ブツ</t>
    </rPh>
    <rPh sb="8" eb="9">
      <t>マタ</t>
    </rPh>
    <rPh sb="10" eb="11">
      <t>ジュン</t>
    </rPh>
    <rPh sb="11" eb="13">
      <t>タイカ</t>
    </rPh>
    <rPh sb="13" eb="15">
      <t>ケンチク</t>
    </rPh>
    <rPh sb="15" eb="16">
      <t>ブツ</t>
    </rPh>
    <rPh sb="20" eb="21">
      <t>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</si>
</sst>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4" fillId="0" borderId="4" xfId="0" applyNumberFormat="1" applyFont="1" applyFill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4" xfId="0" applyNumberFormat="1" applyFont="1" applyFill="1" applyBorder="1" applyAlignment="1">
      <alignment vertical="center" shrinkToFit="1"/>
    </xf>
    <xf numFmtId="0" fontId="2" fillId="0" borderId="3" xfId="0" applyNumberFormat="1" applyFont="1" applyFill="1" applyBorder="1" applyAlignment="1">
      <alignment vertical="center" shrinkToFit="1"/>
    </xf>
    <xf numFmtId="0" fontId="2" fillId="0" borderId="8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0" borderId="2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Alignment="1">
      <alignment vertical="center"/>
    </xf>
    <xf numFmtId="0" fontId="0" fillId="0" borderId="0" xfId="0" applyNumberFormat="1" applyBorder="1" applyAlignment="1">
      <alignment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Alignment="1">
      <alignment vertical="center"/>
    </xf>
    <xf numFmtId="0" fontId="10" fillId="0" borderId="0" xfId="0" applyNumberFormat="1" applyFont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0" xfId="0" applyNumberFormat="1" applyFont="1" applyFill="1" applyBorder="1" applyAlignment="1">
      <alignment vertical="center" shrinkToFit="1"/>
    </xf>
    <xf numFmtId="0" fontId="3" fillId="0" borderId="10" xfId="0" applyNumberFormat="1" applyFont="1" applyFill="1" applyBorder="1" applyAlignment="1">
      <alignment vertical="center"/>
    </xf>
    <xf numFmtId="0" fontId="10" fillId="0" borderId="10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vertical="center" shrinkToFit="1"/>
    </xf>
    <xf numFmtId="0" fontId="3" fillId="0" borderId="2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3" fillId="0" borderId="6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/>
    <xf numFmtId="0" fontId="2" fillId="0" borderId="16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shrinkToFit="1"/>
    </xf>
    <xf numFmtId="0" fontId="10" fillId="0" borderId="0" xfId="0" applyNumberFormat="1" applyFont="1" applyFill="1" applyAlignment="1"/>
    <xf numFmtId="0" fontId="10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10" fillId="0" borderId="0" xfId="0" applyNumberFormat="1" applyFont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0" fontId="10" fillId="0" borderId="13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right"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top" shrinkToFit="1"/>
    </xf>
    <xf numFmtId="0" fontId="2" fillId="0" borderId="0" xfId="0" applyNumberFormat="1" applyFont="1" applyFill="1" applyBorder="1" applyAlignment="1">
      <alignment vertical="top" shrinkToFit="1"/>
    </xf>
    <xf numFmtId="0" fontId="10" fillId="0" borderId="0" xfId="0" applyNumberFormat="1" applyFont="1" applyFill="1" applyBorder="1" applyAlignment="1">
      <alignment horizontal="center" vertical="top" shrinkToFit="1"/>
    </xf>
    <xf numFmtId="0" fontId="10" fillId="0" borderId="0" xfId="0" applyNumberFormat="1" applyFont="1" applyBorder="1" applyAlignment="1">
      <alignment vertical="top" shrinkToFit="1"/>
    </xf>
    <xf numFmtId="0" fontId="9" fillId="0" borderId="5" xfId="0" applyNumberFormat="1" applyFont="1" applyFill="1" applyBorder="1" applyAlignment="1"/>
    <xf numFmtId="0" fontId="10" fillId="0" borderId="20" xfId="0" applyNumberFormat="1" applyFont="1" applyBorder="1" applyAlignment="1">
      <alignment vertical="center" shrinkToFit="1"/>
    </xf>
    <xf numFmtId="0" fontId="3" fillId="0" borderId="20" xfId="0" applyNumberFormat="1" applyFont="1" applyFill="1" applyBorder="1" applyAlignment="1">
      <alignment vertical="center"/>
    </xf>
    <xf numFmtId="0" fontId="10" fillId="0" borderId="13" xfId="0" applyNumberFormat="1" applyFont="1" applyFill="1" applyBorder="1" applyAlignment="1">
      <alignment vertical="top" shrinkToFit="1"/>
    </xf>
    <xf numFmtId="0" fontId="10" fillId="0" borderId="13" xfId="0" applyNumberFormat="1" applyFont="1" applyFill="1" applyBorder="1" applyAlignment="1">
      <alignment horizontal="center" vertical="top" shrinkToFit="1"/>
    </xf>
    <xf numFmtId="0" fontId="10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vertical="center"/>
    </xf>
    <xf numFmtId="0" fontId="10" fillId="0" borderId="3" xfId="0" applyNumberFormat="1" applyFont="1" applyBorder="1" applyAlignment="1">
      <alignment vertical="center" shrinkToFit="1"/>
    </xf>
    <xf numFmtId="0" fontId="9" fillId="0" borderId="2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left" vertical="top" shrinkToFit="1"/>
    </xf>
    <xf numFmtId="0" fontId="10" fillId="0" borderId="0" xfId="0" applyNumberFormat="1" applyFont="1" applyFill="1" applyBorder="1" applyAlignment="1">
      <alignment vertical="top" shrinkToFit="1"/>
    </xf>
    <xf numFmtId="0" fontId="2" fillId="0" borderId="14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10" fillId="0" borderId="13" xfId="0" applyNumberFormat="1" applyFont="1" applyFill="1" applyBorder="1" applyAlignment="1">
      <alignment vertical="center" shrinkToFit="1"/>
    </xf>
    <xf numFmtId="0" fontId="10" fillId="0" borderId="13" xfId="0" applyNumberFormat="1" applyFont="1" applyBorder="1" applyAlignment="1">
      <alignment vertical="center" shrinkToFit="1"/>
    </xf>
    <xf numFmtId="0" fontId="10" fillId="0" borderId="13" xfId="0" applyNumberFormat="1" applyFont="1" applyBorder="1" applyAlignment="1">
      <alignment vertical="top" shrinkToFit="1"/>
    </xf>
    <xf numFmtId="0" fontId="2" fillId="0" borderId="15" xfId="0" applyNumberFormat="1" applyFont="1" applyFill="1" applyBorder="1" applyAlignment="1">
      <alignment vertical="center"/>
    </xf>
    <xf numFmtId="0" fontId="2" fillId="0" borderId="16" xfId="0" applyNumberFormat="1" applyFont="1" applyBorder="1" applyAlignment="1">
      <alignment vertical="center" shrinkToFit="1"/>
    </xf>
    <xf numFmtId="0" fontId="10" fillId="0" borderId="3" xfId="0" applyNumberFormat="1" applyFont="1" applyFill="1" applyBorder="1" applyAlignment="1">
      <alignment horizontal="center" vertical="top" shrinkToFit="1"/>
    </xf>
    <xf numFmtId="0" fontId="10" fillId="0" borderId="3" xfId="0" applyNumberFormat="1" applyFont="1" applyBorder="1" applyAlignment="1">
      <alignment vertical="top" shrinkToFit="1"/>
    </xf>
    <xf numFmtId="0" fontId="10" fillId="0" borderId="3" xfId="0" applyNumberFormat="1" applyFont="1" applyFill="1" applyBorder="1" applyAlignment="1">
      <alignment horizontal="left" vertical="top" shrinkToFit="1"/>
    </xf>
    <xf numFmtId="0" fontId="10" fillId="0" borderId="3" xfId="0" applyNumberFormat="1" applyFont="1" applyFill="1" applyBorder="1" applyAlignment="1">
      <alignment vertical="top" shrinkToFit="1"/>
    </xf>
    <xf numFmtId="0" fontId="5" fillId="0" borderId="3" xfId="0" applyNumberFormat="1" applyFont="1" applyFill="1" applyBorder="1" applyAlignment="1">
      <alignment vertical="top"/>
    </xf>
    <xf numFmtId="0" fontId="2" fillId="0" borderId="7" xfId="0" applyNumberFormat="1" applyFont="1" applyFill="1" applyBorder="1" applyAlignment="1">
      <alignment vertical="top"/>
    </xf>
    <xf numFmtId="0" fontId="2" fillId="0" borderId="7" xfId="0" applyNumberFormat="1" applyFont="1" applyFill="1" applyBorder="1" applyAlignment="1">
      <alignment vertical="top" shrinkToFit="1"/>
    </xf>
    <xf numFmtId="0" fontId="2" fillId="0" borderId="3" xfId="0" applyNumberFormat="1" applyFont="1" applyFill="1" applyBorder="1" applyAlignment="1">
      <alignment vertical="top" shrinkToFit="1"/>
    </xf>
    <xf numFmtId="0" fontId="9" fillId="0" borderId="3" xfId="0" applyNumberFormat="1" applyFont="1" applyFill="1" applyBorder="1" applyAlignment="1">
      <alignment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177" fontId="4" fillId="0" borderId="17" xfId="0" applyNumberFormat="1" applyFont="1" applyFill="1" applyBorder="1" applyAlignment="1">
      <alignment vertical="center" shrinkToFit="1"/>
    </xf>
    <xf numFmtId="0" fontId="2" fillId="0" borderId="17" xfId="0" applyNumberFormat="1" applyFont="1" applyBorder="1" applyAlignment="1">
      <alignment horizontal="center" vertical="center" shrinkToFit="1"/>
    </xf>
    <xf numFmtId="0" fontId="2" fillId="0" borderId="21" xfId="0" applyNumberFormat="1" applyFont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shrinkToFit="1"/>
    </xf>
    <xf numFmtId="0" fontId="9" fillId="0" borderId="0" xfId="0" applyNumberFormat="1" applyFont="1" applyFill="1" applyBorder="1" applyAlignment="1">
      <alignment horizontal="center" shrinkToFit="1"/>
    </xf>
    <xf numFmtId="0" fontId="2" fillId="0" borderId="17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Fill="1" applyBorder="1" applyAlignment="1">
      <alignment horizontal="center" vertical="center" shrinkToFit="1"/>
    </xf>
    <xf numFmtId="0" fontId="2" fillId="0" borderId="20" xfId="0" applyNumberFormat="1" applyFont="1" applyBorder="1" applyAlignment="1">
      <alignment horizontal="center" vertical="center" shrinkToFit="1"/>
    </xf>
    <xf numFmtId="0" fontId="2" fillId="0" borderId="22" xfId="0" applyNumberFormat="1" applyFont="1" applyBorder="1" applyAlignment="1">
      <alignment horizontal="center" vertical="center" shrinkToFit="1"/>
    </xf>
    <xf numFmtId="0" fontId="4" fillId="0" borderId="19" xfId="0" applyNumberFormat="1" applyFont="1" applyFill="1" applyBorder="1" applyAlignment="1">
      <alignment vertical="center" shrinkToFit="1"/>
    </xf>
    <xf numFmtId="0" fontId="4" fillId="0" borderId="20" xfId="0" applyNumberFormat="1" applyFont="1" applyFill="1" applyBorder="1" applyAlignment="1">
      <alignment vertical="center" shrinkToFit="1"/>
    </xf>
    <xf numFmtId="177" fontId="4" fillId="0" borderId="20" xfId="0" applyNumberFormat="1" applyFont="1" applyFill="1" applyBorder="1" applyAlignment="1">
      <alignment vertical="center" shrinkToFit="1"/>
    </xf>
    <xf numFmtId="0" fontId="9" fillId="0" borderId="3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vertical="center" shrinkToFit="1"/>
    </xf>
    <xf numFmtId="0" fontId="4" fillId="0" borderId="17" xfId="0" applyNumberFormat="1" applyFont="1" applyFill="1" applyBorder="1" applyAlignment="1">
      <alignment vertical="center" shrinkToFit="1"/>
    </xf>
    <xf numFmtId="0" fontId="9" fillId="0" borderId="10" xfId="0" applyNumberFormat="1" applyFont="1" applyFill="1" applyBorder="1" applyAlignment="1">
      <alignment horizont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2" fillId="0" borderId="20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4" fillId="0" borderId="18" xfId="0" applyNumberFormat="1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shrinkToFit="1"/>
    </xf>
    <xf numFmtId="0" fontId="9" fillId="0" borderId="1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177" fontId="4" fillId="0" borderId="18" xfId="0" applyNumberFormat="1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Alignment="1">
      <alignment vertical="center" shrinkToFit="1"/>
    </xf>
    <xf numFmtId="0" fontId="4" fillId="0" borderId="21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/>
    <xf numFmtId="0" fontId="4" fillId="0" borderId="18" xfId="0" applyNumberFormat="1" applyFont="1" applyFill="1" applyBorder="1" applyAlignment="1">
      <alignment horizontal="center" vertical="center" shrinkToFit="1"/>
    </xf>
    <xf numFmtId="0" fontId="4" fillId="0" borderId="17" xfId="0" applyNumberFormat="1" applyFont="1" applyFill="1" applyBorder="1" applyAlignment="1">
      <alignment horizontal="center"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4" fillId="0" borderId="2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176" fontId="4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shrinkToFit="1"/>
    </xf>
    <xf numFmtId="0" fontId="2" fillId="0" borderId="24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right" shrinkToFit="1"/>
    </xf>
    <xf numFmtId="0" fontId="9" fillId="0" borderId="25" xfId="0" applyNumberFormat="1" applyFont="1" applyFill="1" applyBorder="1" applyAlignment="1">
      <alignment horizontal="center" shrinkToFit="1"/>
    </xf>
    <xf numFmtId="177" fontId="4" fillId="0" borderId="17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top" wrapText="1" shrinkToFit="1"/>
    </xf>
    <xf numFmtId="0" fontId="5" fillId="0" borderId="0" xfId="0" applyNumberFormat="1" applyFont="1" applyFill="1" applyBorder="1" applyAlignment="1">
      <alignment horizontal="left" vertical="top" wrapText="1" shrinkToFi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 shrinkToFit="1"/>
    </xf>
    <xf numFmtId="177" fontId="4" fillId="0" borderId="18" xfId="0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 shrinkToFit="1"/>
    </xf>
    <xf numFmtId="176" fontId="4" fillId="0" borderId="17" xfId="0" applyNumberFormat="1" applyFont="1" applyFill="1" applyBorder="1" applyAlignment="1">
      <alignment horizontal="center" vertical="center"/>
    </xf>
    <xf numFmtId="177" fontId="4" fillId="0" borderId="19" xfId="0" applyNumberFormat="1" applyFont="1" applyBorder="1" applyAlignment="1">
      <alignment horizontal="right" vertical="center" shrinkToFit="1"/>
    </xf>
    <xf numFmtId="177" fontId="4" fillId="0" borderId="20" xfId="0" applyNumberFormat="1" applyFont="1" applyBorder="1" applyAlignment="1">
      <alignment horizontal="right" vertical="center" shrinkToFit="1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177" fontId="0" fillId="0" borderId="17" xfId="0" applyNumberFormat="1" applyBorder="1" applyAlignment="1">
      <alignment vertical="center" shrinkToFit="1"/>
    </xf>
    <xf numFmtId="0" fontId="5" fillId="0" borderId="13" xfId="0" applyNumberFormat="1" applyFont="1" applyFill="1" applyBorder="1" applyAlignment="1">
      <alignment vertical="top" shrinkToFit="1"/>
    </xf>
    <xf numFmtId="0" fontId="5" fillId="0" borderId="0" xfId="0" applyNumberFormat="1" applyFont="1" applyFill="1" applyBorder="1" applyAlignment="1">
      <alignment vertical="top" shrinkToFit="1"/>
    </xf>
    <xf numFmtId="0" fontId="9" fillId="0" borderId="13" xfId="0" applyNumberFormat="1" applyFont="1" applyFill="1" applyBorder="1" applyAlignment="1">
      <alignment horizontal="center" shrinkToFit="1"/>
    </xf>
    <xf numFmtId="0" fontId="10" fillId="0" borderId="13" xfId="0" applyNumberFormat="1" applyFont="1" applyFill="1" applyBorder="1" applyAlignment="1">
      <alignment horizontal="left" vertical="top" shrinkToFit="1"/>
    </xf>
    <xf numFmtId="0" fontId="2" fillId="0" borderId="20" xfId="0" applyNumberFormat="1" applyFont="1" applyFill="1" applyBorder="1" applyAlignment="1">
      <alignment horizontal="center" vertical="center" shrinkToFit="1"/>
    </xf>
    <xf numFmtId="0" fontId="2" fillId="0" borderId="22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/>
    </xf>
    <xf numFmtId="0" fontId="10" fillId="0" borderId="20" xfId="0" applyNumberFormat="1" applyFont="1" applyFill="1" applyBorder="1" applyAlignment="1">
      <alignment horizontal="center" vertical="top" shrinkToFit="1"/>
    </xf>
    <xf numFmtId="0" fontId="10" fillId="0" borderId="20" xfId="0" applyNumberFormat="1" applyFont="1" applyBorder="1" applyAlignment="1">
      <alignment vertical="top" shrinkToFit="1"/>
    </xf>
    <xf numFmtId="0" fontId="9" fillId="0" borderId="5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 vertical="top" shrinkToFit="1"/>
    </xf>
    <xf numFmtId="0" fontId="10" fillId="0" borderId="3" xfId="0" applyNumberFormat="1" applyFont="1" applyBorder="1" applyAlignment="1">
      <alignment vertical="top" shrinkToFit="1"/>
    </xf>
    <xf numFmtId="0" fontId="10" fillId="0" borderId="0" xfId="0" applyNumberFormat="1" applyFont="1" applyFill="1" applyBorder="1" applyAlignment="1">
      <alignment horizontal="center" vertical="top" shrinkToFit="1"/>
    </xf>
    <xf numFmtId="0" fontId="10" fillId="0" borderId="0" xfId="0" applyNumberFormat="1" applyFont="1" applyBorder="1" applyAlignment="1">
      <alignment vertical="top" shrinkToFit="1"/>
    </xf>
    <xf numFmtId="0" fontId="2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left" vertical="top" shrinkToFit="1"/>
    </xf>
    <xf numFmtId="0" fontId="2" fillId="0" borderId="3" xfId="0" applyNumberFormat="1" applyFont="1" applyFill="1" applyBorder="1" applyAlignment="1">
      <alignment horizontal="left" vertical="top" shrinkToFit="1"/>
    </xf>
    <xf numFmtId="0" fontId="9" fillId="0" borderId="0" xfId="0" applyNumberFormat="1" applyFont="1" applyFill="1" applyBorder="1" applyAlignment="1">
      <alignment horizontal="right" shrinkToFit="1"/>
    </xf>
    <xf numFmtId="0" fontId="2" fillId="0" borderId="2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59"/>
  <sheetViews>
    <sheetView showGridLines="0" showZeros="0" tabSelected="1" zoomScaleNormal="100" zoomScaleSheetLayoutView="100" workbookViewId="0">
      <selection activeCell="AX21" sqref="AX21"/>
    </sheetView>
  </sheetViews>
  <sheetFormatPr defaultRowHeight="13.2" x14ac:dyDescent="0.2"/>
  <cols>
    <col min="1" max="61" width="1.44140625" style="10" customWidth="1"/>
    <col min="62" max="62" width="4.88671875" style="10" customWidth="1"/>
    <col min="63" max="16384" width="8.88671875" style="10"/>
  </cols>
  <sheetData>
    <row r="1" spans="2:60" ht="18.600000000000001" customHeight="1" x14ac:dyDescent="0.2">
      <c r="C1" s="10" t="s">
        <v>79</v>
      </c>
      <c r="E1" s="89"/>
      <c r="N1" s="89"/>
      <c r="Z1" s="21"/>
      <c r="AA1" s="21"/>
      <c r="AB1" s="99"/>
      <c r="AC1" s="99"/>
      <c r="AD1" s="29"/>
      <c r="AE1" s="29"/>
      <c r="AF1" s="29"/>
      <c r="AG1" s="29"/>
      <c r="AH1" s="29"/>
      <c r="AI1" s="29"/>
      <c r="AJ1" s="21"/>
      <c r="AK1" s="21"/>
      <c r="AL1" s="21"/>
      <c r="AM1" s="21"/>
      <c r="AN1" s="21"/>
      <c r="AO1" s="21"/>
      <c r="AP1" s="21"/>
      <c r="AQ1" s="21"/>
      <c r="AR1" s="192" t="s">
        <v>82</v>
      </c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4"/>
    </row>
    <row r="2" spans="2:60" ht="8.4" customHeight="1" x14ac:dyDescent="0.2"/>
    <row r="3" spans="2:60" ht="18.600000000000001" customHeight="1" x14ac:dyDescent="0.2">
      <c r="C3" s="24" t="s">
        <v>0</v>
      </c>
      <c r="E3" s="89"/>
      <c r="N3" s="89"/>
      <c r="S3" s="89"/>
    </row>
    <row r="4" spans="2:60" ht="6" customHeight="1" x14ac:dyDescent="0.2"/>
    <row r="5" spans="2:60" ht="19.95" customHeight="1" x14ac:dyDescent="0.2">
      <c r="B5" s="25" t="s">
        <v>1</v>
      </c>
      <c r="C5" s="98"/>
      <c r="D5" s="93"/>
      <c r="E5" s="98"/>
      <c r="F5" s="98"/>
      <c r="G5" s="98"/>
      <c r="H5" s="98"/>
      <c r="M5" s="89"/>
      <c r="R5" s="89"/>
    </row>
    <row r="6" spans="2:60" ht="12" customHeight="1" x14ac:dyDescent="0.2">
      <c r="B6" s="26"/>
      <c r="C6" s="19"/>
      <c r="D6" s="146" t="s">
        <v>2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20"/>
    </row>
    <row r="7" spans="2:60" ht="10.199999999999999" customHeight="1" x14ac:dyDescent="0.2">
      <c r="B7" s="2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28"/>
      <c r="R7" s="29"/>
      <c r="S7" s="29"/>
      <c r="T7" s="29"/>
      <c r="U7" s="29"/>
      <c r="V7" s="29"/>
      <c r="W7" s="29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97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2"/>
    </row>
    <row r="8" spans="2:60" s="18" customFormat="1" ht="25.2" customHeight="1" x14ac:dyDescent="0.2">
      <c r="B8" s="31"/>
      <c r="C8" s="93"/>
      <c r="D8" s="160"/>
      <c r="E8" s="134"/>
      <c r="F8" s="134"/>
      <c r="G8" s="134"/>
      <c r="H8" s="134"/>
      <c r="I8" s="134"/>
      <c r="J8" s="134"/>
      <c r="K8" s="134"/>
      <c r="L8" s="134"/>
      <c r="M8" s="134"/>
      <c r="N8" s="135" t="s">
        <v>31</v>
      </c>
      <c r="O8" s="135"/>
      <c r="P8" s="136"/>
      <c r="Q8" s="82"/>
      <c r="R8" s="151" t="s">
        <v>22</v>
      </c>
      <c r="S8" s="151"/>
      <c r="T8" s="151"/>
      <c r="U8" s="151"/>
      <c r="V8" s="151"/>
      <c r="W8" s="151"/>
      <c r="X8" s="151"/>
      <c r="Y8" s="83"/>
      <c r="Z8" s="148" t="s">
        <v>42</v>
      </c>
      <c r="AA8" s="149"/>
      <c r="AB8" s="149"/>
      <c r="AC8" s="134">
        <f>ROUNDDOWN(D8*2/3,-3)</f>
        <v>0</v>
      </c>
      <c r="AD8" s="134"/>
      <c r="AE8" s="134"/>
      <c r="AF8" s="134"/>
      <c r="AG8" s="134"/>
      <c r="AH8" s="134"/>
      <c r="AI8" s="134"/>
      <c r="AJ8" s="134"/>
      <c r="AK8" s="134"/>
      <c r="AL8" s="134"/>
      <c r="AM8" s="135" t="s">
        <v>31</v>
      </c>
      <c r="AN8" s="135"/>
      <c r="AO8" s="136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23"/>
    </row>
    <row r="9" spans="2:60" s="18" customFormat="1" ht="10.199999999999999" customHeight="1" x14ac:dyDescent="0.2">
      <c r="B9" s="31"/>
      <c r="C9" s="98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161" t="s">
        <v>3</v>
      </c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4"/>
      <c r="AP9" s="4"/>
      <c r="AQ9" s="4"/>
      <c r="AR9" s="82"/>
      <c r="AS9" s="82"/>
      <c r="AT9" s="92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82"/>
      <c r="BH9" s="23"/>
    </row>
    <row r="10" spans="2:60" ht="10.199999999999999" customHeight="1" x14ac:dyDescent="0.2">
      <c r="B10" s="27"/>
      <c r="C10" s="21"/>
      <c r="D10" s="138" t="s">
        <v>10</v>
      </c>
      <c r="E10" s="138"/>
      <c r="F10" s="138"/>
      <c r="G10" s="138"/>
      <c r="H10" s="138"/>
      <c r="I10" s="138"/>
      <c r="J10" s="138"/>
      <c r="K10" s="138"/>
      <c r="L10" s="138"/>
      <c r="M10" s="85"/>
      <c r="N10" s="85"/>
      <c r="O10" s="85"/>
      <c r="P10" s="85"/>
      <c r="Q10" s="6"/>
      <c r="R10" s="6"/>
      <c r="S10" s="6"/>
      <c r="T10" s="6"/>
      <c r="U10" s="6"/>
      <c r="V10" s="6"/>
      <c r="W10" s="6"/>
      <c r="X10" s="6"/>
      <c r="Y10" s="6"/>
      <c r="Z10" s="138" t="s">
        <v>25</v>
      </c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6"/>
      <c r="AQ10" s="6"/>
      <c r="AR10" s="138" t="s">
        <v>17</v>
      </c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22"/>
    </row>
    <row r="11" spans="2:60" ht="10.199999999999999" customHeight="1" x14ac:dyDescent="0.2">
      <c r="B11" s="27"/>
      <c r="D11" s="150"/>
      <c r="E11" s="150"/>
      <c r="F11" s="150"/>
      <c r="G11" s="150"/>
      <c r="H11" s="150"/>
      <c r="I11" s="150"/>
      <c r="J11" s="150"/>
      <c r="K11" s="150"/>
      <c r="L11" s="150"/>
      <c r="M11" s="85"/>
      <c r="N11" s="85"/>
      <c r="O11" s="85"/>
      <c r="P11" s="85"/>
      <c r="Q11" s="34"/>
      <c r="R11" s="4"/>
      <c r="S11" s="4"/>
      <c r="T11" s="4"/>
      <c r="U11" s="4"/>
      <c r="V11" s="4"/>
      <c r="W11" s="4"/>
      <c r="X11" s="6"/>
      <c r="Y11" s="6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6"/>
      <c r="AQ11" s="6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22"/>
    </row>
    <row r="12" spans="2:60" s="18" customFormat="1" ht="25.2" customHeight="1" x14ac:dyDescent="0.2">
      <c r="B12" s="31"/>
      <c r="C12" s="93"/>
      <c r="D12" s="148"/>
      <c r="E12" s="149"/>
      <c r="F12" s="149"/>
      <c r="G12" s="149"/>
      <c r="H12" s="149"/>
      <c r="I12" s="149"/>
      <c r="J12" s="149"/>
      <c r="K12" s="149"/>
      <c r="L12" s="163"/>
      <c r="M12" s="164" t="s">
        <v>44</v>
      </c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9"/>
      <c r="Z12" s="148" t="s">
        <v>5</v>
      </c>
      <c r="AA12" s="149"/>
      <c r="AB12" s="149"/>
      <c r="AC12" s="134">
        <f>D12*100000</f>
        <v>0</v>
      </c>
      <c r="AD12" s="134"/>
      <c r="AE12" s="134"/>
      <c r="AF12" s="134"/>
      <c r="AG12" s="134"/>
      <c r="AH12" s="134"/>
      <c r="AI12" s="134"/>
      <c r="AJ12" s="134"/>
      <c r="AK12" s="134"/>
      <c r="AL12" s="134"/>
      <c r="AM12" s="135" t="s">
        <v>31</v>
      </c>
      <c r="AN12" s="135"/>
      <c r="AO12" s="136"/>
      <c r="AP12" s="82"/>
      <c r="AQ12" s="82"/>
      <c r="AR12" s="143" t="s">
        <v>16</v>
      </c>
      <c r="AS12" s="144"/>
      <c r="AT12" s="144"/>
      <c r="AU12" s="145">
        <f>MIN(AC8,AC12)</f>
        <v>0</v>
      </c>
      <c r="AV12" s="145"/>
      <c r="AW12" s="145"/>
      <c r="AX12" s="145"/>
      <c r="AY12" s="145"/>
      <c r="AZ12" s="145"/>
      <c r="BA12" s="145"/>
      <c r="BB12" s="145"/>
      <c r="BC12" s="145"/>
      <c r="BD12" s="145"/>
      <c r="BE12" s="141" t="s">
        <v>31</v>
      </c>
      <c r="BF12" s="141"/>
      <c r="BG12" s="142"/>
      <c r="BH12" s="23"/>
    </row>
    <row r="13" spans="2:60" s="18" customFormat="1" ht="10.199999999999999" customHeight="1" x14ac:dyDescent="0.2">
      <c r="B13" s="31"/>
      <c r="C13" s="98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90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4"/>
      <c r="AP13" s="4"/>
      <c r="AQ13" s="4"/>
      <c r="AR13" s="161" t="s">
        <v>11</v>
      </c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23"/>
    </row>
    <row r="14" spans="2:60" ht="12" customHeight="1" x14ac:dyDescent="0.2">
      <c r="B14" s="26"/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137" t="s">
        <v>4</v>
      </c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20"/>
    </row>
    <row r="15" spans="2:60" ht="10.199999999999999" customHeight="1" x14ac:dyDescent="0.2">
      <c r="B15" s="27"/>
      <c r="C15" s="2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22"/>
    </row>
    <row r="16" spans="2:60" s="18" customFormat="1" ht="25.2" customHeight="1" x14ac:dyDescent="0.2">
      <c r="B16" s="31"/>
      <c r="C16" s="98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148" t="s">
        <v>36</v>
      </c>
      <c r="AS16" s="149"/>
      <c r="AT16" s="149"/>
      <c r="AU16" s="149"/>
      <c r="AV16" s="134"/>
      <c r="AW16" s="134"/>
      <c r="AX16" s="134"/>
      <c r="AY16" s="134"/>
      <c r="AZ16" s="134"/>
      <c r="BA16" s="134"/>
      <c r="BB16" s="134"/>
      <c r="BC16" s="134"/>
      <c r="BD16" s="134"/>
      <c r="BE16" s="135" t="s">
        <v>31</v>
      </c>
      <c r="BF16" s="135"/>
      <c r="BG16" s="136"/>
      <c r="BH16" s="23"/>
    </row>
    <row r="17" spans="2:60" ht="12" customHeight="1" x14ac:dyDescent="0.2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7"/>
    </row>
    <row r="18" spans="2:60" ht="7.8" customHeight="1" x14ac:dyDescent="0.2"/>
    <row r="19" spans="2:60" ht="19.95" customHeight="1" x14ac:dyDescent="0.2">
      <c r="B19" s="25" t="s">
        <v>6</v>
      </c>
      <c r="C19" s="38"/>
      <c r="D19" s="93"/>
      <c r="E19" s="98"/>
      <c r="F19" s="98"/>
      <c r="G19" s="98"/>
      <c r="H19" s="98"/>
      <c r="M19" s="89"/>
      <c r="R19" s="89"/>
    </row>
    <row r="20" spans="2:60" ht="20.399999999999999" customHeight="1" x14ac:dyDescent="0.15">
      <c r="B20" s="130"/>
      <c r="C20" s="131"/>
      <c r="D20" s="19"/>
      <c r="E20" s="19"/>
      <c r="F20" s="175" t="s">
        <v>58</v>
      </c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32"/>
      <c r="S20" s="132"/>
      <c r="T20" s="8"/>
      <c r="U20" s="8"/>
      <c r="V20" s="8"/>
      <c r="W20" s="8"/>
      <c r="X20" s="8"/>
      <c r="Y20" s="8"/>
      <c r="Z20" s="8"/>
      <c r="AA20" s="8"/>
      <c r="AB20" s="133"/>
      <c r="AC20" s="133"/>
      <c r="AD20" s="19"/>
      <c r="AE20" s="132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8"/>
      <c r="BH20" s="9"/>
    </row>
    <row r="21" spans="2:60" s="18" customFormat="1" ht="25.2" customHeight="1" x14ac:dyDescent="0.2">
      <c r="B21" s="40"/>
      <c r="C21" s="82"/>
      <c r="D21" s="148" t="s">
        <v>28</v>
      </c>
      <c r="E21" s="149"/>
      <c r="F21" s="149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35" t="s">
        <v>31</v>
      </c>
      <c r="R21" s="135"/>
      <c r="S21" s="136"/>
      <c r="T21" s="98"/>
      <c r="U21" s="98"/>
      <c r="BH21" s="3"/>
    </row>
    <row r="22" spans="2:60" s="42" customFormat="1" ht="10.8" customHeight="1" x14ac:dyDescent="0.15">
      <c r="B22" s="41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72"/>
      <c r="N22" s="165" t="s">
        <v>56</v>
      </c>
      <c r="O22" s="165"/>
      <c r="P22" s="165"/>
      <c r="Q22" s="165"/>
      <c r="R22" s="165"/>
      <c r="S22" s="165"/>
      <c r="T22" s="165"/>
      <c r="U22" s="165"/>
      <c r="V22" s="165"/>
      <c r="W22" s="165"/>
      <c r="AC22" s="150" t="s">
        <v>18</v>
      </c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94"/>
      <c r="AT22" s="94"/>
      <c r="AU22" s="56"/>
      <c r="AV22" s="56"/>
      <c r="AW22" s="56"/>
      <c r="AX22" s="56"/>
      <c r="AY22" s="56"/>
      <c r="AZ22" s="56"/>
      <c r="BA22" s="88"/>
      <c r="BB22" s="88"/>
      <c r="BC22" s="88"/>
      <c r="BD22" s="88"/>
      <c r="BE22" s="88"/>
      <c r="BF22" s="88"/>
      <c r="BG22" s="88"/>
      <c r="BH22" s="16"/>
    </row>
    <row r="23" spans="2:60" s="42" customFormat="1" ht="10.199999999999999" customHeight="1" x14ac:dyDescent="0.15">
      <c r="B23" s="41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72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94"/>
      <c r="AT23" s="94"/>
      <c r="AU23" s="56"/>
      <c r="AV23" s="56"/>
      <c r="AW23" s="56"/>
      <c r="AX23" s="56"/>
      <c r="AY23" s="56"/>
      <c r="AZ23" s="56"/>
      <c r="BA23" s="88"/>
      <c r="BB23" s="88"/>
      <c r="BC23" s="88"/>
      <c r="BD23" s="88"/>
      <c r="BE23" s="88"/>
      <c r="BF23" s="88"/>
      <c r="BG23" s="88"/>
      <c r="BH23" s="16"/>
    </row>
    <row r="24" spans="2:60" s="42" customFormat="1" ht="10.199999999999999" customHeight="1" x14ac:dyDescent="0.15">
      <c r="B24" s="41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72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95"/>
      <c r="Y24" s="95"/>
      <c r="Z24" s="95"/>
      <c r="AA24" s="95"/>
      <c r="AB24" s="95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94"/>
      <c r="AT24" s="94"/>
      <c r="AU24" s="56"/>
      <c r="AV24" s="56"/>
      <c r="AW24" s="56"/>
      <c r="AX24" s="56"/>
      <c r="AY24" s="56"/>
      <c r="AZ24" s="56"/>
      <c r="BA24" s="88"/>
      <c r="BB24" s="88"/>
      <c r="BC24" s="88"/>
      <c r="BD24" s="88"/>
      <c r="BE24" s="88"/>
      <c r="BF24" s="88"/>
      <c r="BG24" s="88"/>
      <c r="BH24" s="16"/>
    </row>
    <row r="25" spans="2:60" s="42" customFormat="1" ht="25.2" customHeight="1" x14ac:dyDescent="0.2">
      <c r="B25" s="41"/>
      <c r="C25" s="87"/>
      <c r="D25" s="156" t="s">
        <v>47</v>
      </c>
      <c r="E25" s="156"/>
      <c r="F25" s="156"/>
      <c r="G25" s="156"/>
      <c r="H25" s="156"/>
      <c r="I25" s="156"/>
      <c r="J25" s="156"/>
      <c r="K25" s="156"/>
      <c r="L25" s="156"/>
      <c r="M25" s="156"/>
      <c r="N25" s="82"/>
      <c r="O25" s="166"/>
      <c r="P25" s="167"/>
      <c r="Q25" s="167"/>
      <c r="R25" s="167"/>
      <c r="S25" s="167"/>
      <c r="T25" s="167"/>
      <c r="U25" s="167"/>
      <c r="V25" s="168"/>
      <c r="W25" s="95"/>
      <c r="Y25" s="151" t="s">
        <v>23</v>
      </c>
      <c r="Z25" s="151"/>
      <c r="AA25" s="95"/>
      <c r="AB25" s="95"/>
      <c r="AC25" s="169" t="s">
        <v>8</v>
      </c>
      <c r="AD25" s="170"/>
      <c r="AE25" s="170"/>
      <c r="AF25" s="171">
        <f>34100*O25</f>
        <v>0</v>
      </c>
      <c r="AG25" s="171"/>
      <c r="AH25" s="171"/>
      <c r="AI25" s="171"/>
      <c r="AJ25" s="171"/>
      <c r="AK25" s="171"/>
      <c r="AL25" s="171"/>
      <c r="AM25" s="171"/>
      <c r="AN25" s="171"/>
      <c r="AO25" s="171"/>
      <c r="AP25" s="172" t="s">
        <v>31</v>
      </c>
      <c r="AQ25" s="172"/>
      <c r="AR25" s="173"/>
      <c r="AS25" s="94"/>
      <c r="AT25" s="94"/>
      <c r="AU25" s="56"/>
      <c r="AV25" s="56"/>
      <c r="AW25" s="56"/>
      <c r="AX25" s="56"/>
      <c r="AY25" s="56"/>
      <c r="AZ25" s="56"/>
      <c r="BA25" s="88"/>
      <c r="BB25" s="88"/>
      <c r="BC25" s="88"/>
      <c r="BD25" s="88"/>
      <c r="BE25" s="88"/>
      <c r="BF25" s="88"/>
      <c r="BG25" s="88"/>
      <c r="BH25" s="16"/>
    </row>
    <row r="26" spans="2:60" s="42" customFormat="1" ht="21" customHeight="1" x14ac:dyDescent="0.2">
      <c r="B26" s="177" t="s">
        <v>75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AC26" s="150" t="s">
        <v>21</v>
      </c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BG26" s="88"/>
      <c r="BH26" s="16"/>
    </row>
    <row r="27" spans="2:60" s="42" customFormat="1" ht="10.199999999999999" customHeight="1" x14ac:dyDescent="0.2">
      <c r="B27" s="4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BG27" s="88"/>
      <c r="BH27" s="16"/>
    </row>
    <row r="28" spans="2:60" ht="10.199999999999999" customHeight="1" x14ac:dyDescent="0.2">
      <c r="B28" s="39"/>
      <c r="C28" s="6"/>
      <c r="D28" s="6"/>
      <c r="E28" s="6"/>
      <c r="F28" s="6"/>
      <c r="G28" s="6"/>
      <c r="H28" s="6"/>
      <c r="I28" s="6"/>
      <c r="J28" s="6"/>
      <c r="K28" s="6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BG28" s="88"/>
      <c r="BH28" s="7"/>
    </row>
    <row r="29" spans="2:60" s="42" customFormat="1" ht="25.2" customHeight="1" x14ac:dyDescent="0.2">
      <c r="B29" s="41"/>
      <c r="C29" s="95"/>
      <c r="D29" s="148" t="s">
        <v>29</v>
      </c>
      <c r="E29" s="149"/>
      <c r="F29" s="149"/>
      <c r="G29" s="176">
        <f>MIN(G21,AF25)</f>
        <v>0</v>
      </c>
      <c r="H29" s="176"/>
      <c r="I29" s="176"/>
      <c r="J29" s="176"/>
      <c r="K29" s="176"/>
      <c r="L29" s="176"/>
      <c r="M29" s="176"/>
      <c r="N29" s="176"/>
      <c r="O29" s="176"/>
      <c r="P29" s="176"/>
      <c r="Q29" s="135" t="s">
        <v>31</v>
      </c>
      <c r="R29" s="135"/>
      <c r="S29" s="136"/>
      <c r="T29" s="179" t="s">
        <v>50</v>
      </c>
      <c r="U29" s="180"/>
      <c r="V29" s="180"/>
      <c r="W29" s="180"/>
      <c r="X29" s="180"/>
      <c r="Z29" s="181" t="s">
        <v>23</v>
      </c>
      <c r="AA29" s="181"/>
      <c r="AC29" s="148" t="s">
        <v>27</v>
      </c>
      <c r="AD29" s="149"/>
      <c r="AE29" s="149"/>
      <c r="AF29" s="176">
        <f>G29/2</f>
        <v>0</v>
      </c>
      <c r="AG29" s="176"/>
      <c r="AH29" s="176"/>
      <c r="AI29" s="176"/>
      <c r="AJ29" s="176"/>
      <c r="AK29" s="176"/>
      <c r="AL29" s="176"/>
      <c r="AM29" s="176"/>
      <c r="AN29" s="176"/>
      <c r="AO29" s="176"/>
      <c r="AP29" s="135" t="s">
        <v>31</v>
      </c>
      <c r="AQ29" s="135"/>
      <c r="AR29" s="136"/>
      <c r="BG29" s="88"/>
      <c r="BH29" s="16"/>
    </row>
    <row r="30" spans="2:60" s="42" customFormat="1" ht="10.8" customHeight="1" x14ac:dyDescent="0.2">
      <c r="B30" s="41"/>
      <c r="C30" s="95"/>
      <c r="D30" s="182" t="s">
        <v>12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93"/>
      <c r="U30" s="91"/>
      <c r="V30" s="91"/>
      <c r="W30" s="91"/>
      <c r="X30" s="91"/>
      <c r="Z30" s="91"/>
      <c r="AA30" s="91"/>
      <c r="AE30" s="158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BG30" s="88"/>
      <c r="BH30" s="16"/>
    </row>
    <row r="31" spans="2:60" s="42" customFormat="1" ht="10.8" customHeight="1" x14ac:dyDescent="0.15">
      <c r="B31" s="41"/>
      <c r="C31" s="95"/>
      <c r="D31" s="82"/>
      <c r="E31" s="147" t="s">
        <v>48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69"/>
      <c r="T31" s="93"/>
      <c r="AC31" s="150" t="s">
        <v>53</v>
      </c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BH31" s="16"/>
    </row>
    <row r="32" spans="2:60" s="42" customFormat="1" ht="10.8" customHeight="1" x14ac:dyDescent="0.15">
      <c r="B32" s="41"/>
      <c r="C32" s="95"/>
      <c r="D32" s="82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69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BH32" s="16"/>
    </row>
    <row r="33" spans="2:60" ht="25.2" customHeight="1" x14ac:dyDescent="0.2">
      <c r="B33" s="39"/>
      <c r="C33" s="6"/>
      <c r="D33" s="82"/>
      <c r="E33" s="184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6" t="s">
        <v>31</v>
      </c>
      <c r="Q33" s="186"/>
      <c r="R33" s="186"/>
      <c r="S33" s="70"/>
      <c r="T33" s="187" t="s">
        <v>49</v>
      </c>
      <c r="U33" s="187"/>
      <c r="V33" s="187"/>
      <c r="W33" s="187"/>
      <c r="X33" s="187"/>
      <c r="Z33" s="181" t="s">
        <v>23</v>
      </c>
      <c r="AA33" s="181"/>
      <c r="AC33" s="148" t="s">
        <v>9</v>
      </c>
      <c r="AD33" s="149"/>
      <c r="AE33" s="149"/>
      <c r="AF33" s="176">
        <f>E33*2/3</f>
        <v>0</v>
      </c>
      <c r="AG33" s="176"/>
      <c r="AH33" s="176"/>
      <c r="AI33" s="176"/>
      <c r="AJ33" s="176"/>
      <c r="AK33" s="176"/>
      <c r="AL33" s="176"/>
      <c r="AM33" s="176"/>
      <c r="AN33" s="176"/>
      <c r="AO33" s="176"/>
      <c r="AP33" s="135" t="s">
        <v>31</v>
      </c>
      <c r="AQ33" s="135"/>
      <c r="AR33" s="136"/>
      <c r="BH33" s="7"/>
    </row>
    <row r="34" spans="2:60" s="42" customFormat="1" ht="10.199999999999999" customHeight="1" x14ac:dyDescent="0.2">
      <c r="B34" s="41"/>
      <c r="D34" s="161" t="s">
        <v>68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95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BH34" s="16"/>
    </row>
    <row r="35" spans="2:60" s="42" customFormat="1" ht="10.199999999999999" customHeight="1" x14ac:dyDescent="0.2">
      <c r="B35" s="41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8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BH35" s="16"/>
    </row>
    <row r="36" spans="2:60" s="42" customFormat="1" ht="10.199999999999999" customHeight="1" x14ac:dyDescent="0.2">
      <c r="B36" s="41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95"/>
      <c r="W36" s="48"/>
      <c r="X36" s="48"/>
      <c r="Y36" s="48"/>
      <c r="Z36" s="48"/>
      <c r="AA36" s="48"/>
      <c r="AB36" s="48"/>
      <c r="AC36" s="48"/>
      <c r="AD36" s="48"/>
      <c r="AE36" s="8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BH36" s="16"/>
    </row>
    <row r="37" spans="2:60" s="42" customFormat="1" ht="25.2" customHeight="1" x14ac:dyDescent="0.2">
      <c r="B37" s="41"/>
      <c r="D37" s="148" t="s">
        <v>27</v>
      </c>
      <c r="E37" s="149"/>
      <c r="F37" s="149"/>
      <c r="G37" s="176">
        <f>AF29</f>
        <v>0</v>
      </c>
      <c r="H37" s="176"/>
      <c r="I37" s="176"/>
      <c r="J37" s="176"/>
      <c r="K37" s="176"/>
      <c r="L37" s="176"/>
      <c r="M37" s="176"/>
      <c r="N37" s="176"/>
      <c r="O37" s="176"/>
      <c r="P37" s="176"/>
      <c r="Q37" s="135" t="s">
        <v>31</v>
      </c>
      <c r="R37" s="135"/>
      <c r="S37" s="136"/>
      <c r="T37" s="151" t="s">
        <v>14</v>
      </c>
      <c r="U37" s="151"/>
      <c r="V37" s="166" t="s">
        <v>9</v>
      </c>
      <c r="W37" s="167"/>
      <c r="X37" s="167"/>
      <c r="Y37" s="176">
        <f>AF33</f>
        <v>0</v>
      </c>
      <c r="Z37" s="176"/>
      <c r="AA37" s="176"/>
      <c r="AB37" s="176"/>
      <c r="AC37" s="176"/>
      <c r="AD37" s="176"/>
      <c r="AE37" s="176"/>
      <c r="AF37" s="176"/>
      <c r="AG37" s="176"/>
      <c r="AH37" s="176"/>
      <c r="AI37" s="135" t="s">
        <v>31</v>
      </c>
      <c r="AJ37" s="135"/>
      <c r="AK37" s="136"/>
      <c r="AM37" s="151" t="s">
        <v>23</v>
      </c>
      <c r="AN37" s="151"/>
      <c r="AP37" s="148" t="s">
        <v>38</v>
      </c>
      <c r="AQ37" s="149"/>
      <c r="AR37" s="149"/>
      <c r="AS37" s="189">
        <f>ROUNDDOWN(G37+Y37,-3)</f>
        <v>0</v>
      </c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39" t="s">
        <v>31</v>
      </c>
      <c r="BE37" s="139"/>
      <c r="BF37" s="140"/>
      <c r="BH37" s="16"/>
    </row>
    <row r="38" spans="2:60" s="42" customFormat="1" ht="10.199999999999999" customHeight="1" x14ac:dyDescent="0.2">
      <c r="B38" s="41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95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8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161" t="s">
        <v>3</v>
      </c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H38" s="16"/>
    </row>
    <row r="39" spans="2:60" s="42" customFormat="1" ht="10.199999999999999" customHeight="1" x14ac:dyDescent="0.2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0"/>
      <c r="AS39" s="8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H39" s="62"/>
    </row>
    <row r="40" spans="2:60" ht="12" customHeight="1" x14ac:dyDescent="0.2">
      <c r="B40" s="39"/>
      <c r="C40" s="6"/>
      <c r="D40" s="138" t="s">
        <v>39</v>
      </c>
      <c r="E40" s="138"/>
      <c r="F40" s="138"/>
      <c r="G40" s="138"/>
      <c r="H40" s="138"/>
      <c r="I40" s="138"/>
      <c r="J40" s="138"/>
      <c r="K40" s="138"/>
      <c r="L40" s="138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7"/>
    </row>
    <row r="41" spans="2:60" ht="10.199999999999999" customHeight="1" x14ac:dyDescent="0.2">
      <c r="B41" s="39"/>
      <c r="C41" s="90"/>
      <c r="D41" s="150"/>
      <c r="E41" s="150"/>
      <c r="F41" s="150"/>
      <c r="G41" s="150"/>
      <c r="H41" s="150"/>
      <c r="I41" s="150"/>
      <c r="J41" s="150"/>
      <c r="K41" s="150"/>
      <c r="L41" s="150"/>
      <c r="M41" s="34"/>
      <c r="N41" s="34"/>
      <c r="O41" s="34"/>
      <c r="P41" s="34"/>
      <c r="Q41" s="34"/>
      <c r="R41" s="4"/>
      <c r="S41" s="4"/>
      <c r="T41" s="4"/>
      <c r="U41" s="4"/>
      <c r="V41" s="4"/>
      <c r="W41" s="4"/>
      <c r="X41" s="6"/>
      <c r="Y41" s="6"/>
      <c r="Z41" s="6"/>
      <c r="AA41" s="6"/>
      <c r="AB41" s="90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6"/>
      <c r="AP41" s="6"/>
      <c r="AQ41" s="6"/>
      <c r="AR41" s="6"/>
      <c r="AS41" s="90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7"/>
    </row>
    <row r="42" spans="2:60" s="18" customFormat="1" ht="25.2" customHeight="1" x14ac:dyDescent="0.2">
      <c r="B42" s="40"/>
      <c r="C42" s="83"/>
      <c r="D42" s="148"/>
      <c r="E42" s="149"/>
      <c r="F42" s="149"/>
      <c r="G42" s="149"/>
      <c r="H42" s="149"/>
      <c r="I42" s="149"/>
      <c r="J42" s="149"/>
      <c r="K42" s="149"/>
      <c r="L42" s="163"/>
      <c r="M42" s="82"/>
      <c r="N42" s="151" t="s">
        <v>45</v>
      </c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82"/>
      <c r="AC42" s="148" t="s">
        <v>15</v>
      </c>
      <c r="AD42" s="149"/>
      <c r="AE42" s="149"/>
      <c r="AF42" s="134">
        <f>D42*600000</f>
        <v>0</v>
      </c>
      <c r="AG42" s="188"/>
      <c r="AH42" s="188"/>
      <c r="AI42" s="188"/>
      <c r="AJ42" s="188"/>
      <c r="AK42" s="188"/>
      <c r="AL42" s="188"/>
      <c r="AM42" s="188"/>
      <c r="AN42" s="188"/>
      <c r="AO42" s="188"/>
      <c r="AP42" s="135" t="s">
        <v>31</v>
      </c>
      <c r="AQ42" s="135"/>
      <c r="AR42" s="136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3"/>
    </row>
    <row r="43" spans="2:60" s="18" customFormat="1" ht="10.199999999999999" customHeight="1" x14ac:dyDescent="0.2">
      <c r="B43" s="40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90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4"/>
      <c r="AP43" s="4"/>
      <c r="AQ43" s="4"/>
      <c r="AR43" s="138" t="s">
        <v>19</v>
      </c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3"/>
    </row>
    <row r="44" spans="2:60" ht="10.199999999999999" customHeight="1" x14ac:dyDescent="0.2">
      <c r="B44" s="39"/>
      <c r="C44" s="6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6"/>
      <c r="AP44" s="6"/>
      <c r="AQ44" s="6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7"/>
    </row>
    <row r="45" spans="2:60" s="18" customFormat="1" ht="25.2" customHeight="1" x14ac:dyDescent="0.2">
      <c r="B45" s="40"/>
      <c r="C45" s="83"/>
      <c r="D45" s="148" t="s">
        <v>15</v>
      </c>
      <c r="E45" s="149"/>
      <c r="F45" s="149"/>
      <c r="G45" s="134">
        <f>AF42</f>
        <v>0</v>
      </c>
      <c r="H45" s="188"/>
      <c r="I45" s="188"/>
      <c r="J45" s="188"/>
      <c r="K45" s="188"/>
      <c r="L45" s="188"/>
      <c r="M45" s="188"/>
      <c r="N45" s="188"/>
      <c r="O45" s="188"/>
      <c r="P45" s="188"/>
      <c r="Q45" s="135" t="s">
        <v>31</v>
      </c>
      <c r="R45" s="135"/>
      <c r="S45" s="136"/>
      <c r="T45" s="83"/>
      <c r="U45" s="151" t="s">
        <v>40</v>
      </c>
      <c r="V45" s="151"/>
      <c r="W45" s="83"/>
      <c r="X45" s="148" t="s">
        <v>16</v>
      </c>
      <c r="Y45" s="149"/>
      <c r="Z45" s="149"/>
      <c r="AA45" s="134">
        <f>AU12</f>
        <v>0</v>
      </c>
      <c r="AB45" s="134"/>
      <c r="AC45" s="134"/>
      <c r="AD45" s="134"/>
      <c r="AE45" s="134"/>
      <c r="AF45" s="134"/>
      <c r="AG45" s="134"/>
      <c r="AH45" s="134"/>
      <c r="AI45" s="134"/>
      <c r="AJ45" s="134"/>
      <c r="AK45" s="135" t="s">
        <v>31</v>
      </c>
      <c r="AL45" s="135"/>
      <c r="AM45" s="136"/>
      <c r="AN45" s="82"/>
      <c r="AO45" s="151" t="s">
        <v>23</v>
      </c>
      <c r="AP45" s="151"/>
      <c r="AQ45" s="100"/>
      <c r="AR45" s="148" t="s">
        <v>43</v>
      </c>
      <c r="AS45" s="149"/>
      <c r="AT45" s="149"/>
      <c r="AU45" s="134">
        <f>G45-AA45</f>
        <v>0</v>
      </c>
      <c r="AV45" s="134"/>
      <c r="AW45" s="134"/>
      <c r="AX45" s="134"/>
      <c r="AY45" s="134"/>
      <c r="AZ45" s="134"/>
      <c r="BA45" s="134"/>
      <c r="BB45" s="134"/>
      <c r="BC45" s="134"/>
      <c r="BD45" s="134"/>
      <c r="BE45" s="135" t="s">
        <v>31</v>
      </c>
      <c r="BF45" s="135"/>
      <c r="BG45" s="136"/>
      <c r="BH45" s="3"/>
    </row>
    <row r="46" spans="2:60" s="42" customFormat="1" ht="10.199999999999999" customHeight="1" x14ac:dyDescent="0.2">
      <c r="B46" s="41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196" t="s">
        <v>26</v>
      </c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87"/>
      <c r="AO46" s="87"/>
      <c r="AP46" s="87"/>
      <c r="AQ46" s="87"/>
      <c r="AR46" s="198" t="s">
        <v>20</v>
      </c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6"/>
    </row>
    <row r="47" spans="2:60" ht="10.199999999999999" customHeight="1" x14ac:dyDescent="0.2">
      <c r="B47" s="39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33"/>
      <c r="AO47" s="6"/>
      <c r="AP47" s="6"/>
      <c r="AQ47" s="6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7"/>
    </row>
    <row r="48" spans="2:60" s="18" customFormat="1" ht="25.2" customHeight="1" x14ac:dyDescent="0.2">
      <c r="B48" s="40"/>
      <c r="C48" s="82"/>
      <c r="D48" s="82"/>
      <c r="E48" s="82"/>
      <c r="F48" s="82"/>
      <c r="G48" s="82"/>
      <c r="H48" s="82"/>
      <c r="I48" s="82"/>
      <c r="J48" s="83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143" t="s">
        <v>30</v>
      </c>
      <c r="AS48" s="144"/>
      <c r="AT48" s="144"/>
      <c r="AU48" s="145">
        <f>MIN(AS37,AU45)</f>
        <v>0</v>
      </c>
      <c r="AV48" s="145"/>
      <c r="AW48" s="145"/>
      <c r="AX48" s="145"/>
      <c r="AY48" s="145"/>
      <c r="AZ48" s="145"/>
      <c r="BA48" s="145"/>
      <c r="BB48" s="145"/>
      <c r="BC48" s="145"/>
      <c r="BD48" s="145"/>
      <c r="BE48" s="141" t="s">
        <v>31</v>
      </c>
      <c r="BF48" s="141"/>
      <c r="BG48" s="142"/>
      <c r="BH48" s="3"/>
    </row>
    <row r="49" spans="2:60" s="18" customFormat="1" ht="10.199999999999999" customHeight="1" x14ac:dyDescent="0.2">
      <c r="B49" s="40"/>
      <c r="C49" s="82"/>
      <c r="D49" s="82"/>
      <c r="E49" s="82"/>
      <c r="F49" s="82"/>
      <c r="G49" s="82"/>
      <c r="H49" s="82"/>
      <c r="I49" s="82"/>
      <c r="J49" s="83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161" t="s">
        <v>55</v>
      </c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3"/>
    </row>
    <row r="50" spans="2:60" s="42" customFormat="1" ht="5.4" customHeight="1" x14ac:dyDescent="0.2">
      <c r="B50" s="63"/>
      <c r="C50" s="52"/>
      <c r="D50" s="52"/>
      <c r="E50" s="52"/>
      <c r="F50" s="52"/>
      <c r="G50" s="52"/>
      <c r="H50" s="52"/>
      <c r="I50" s="52"/>
      <c r="J50" s="52"/>
      <c r="K50" s="64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65"/>
    </row>
    <row r="51" spans="2:60" ht="12" customHeight="1" x14ac:dyDescent="0.2">
      <c r="B51" s="44" t="s">
        <v>87</v>
      </c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</row>
    <row r="52" spans="2:60" ht="12" customHeight="1" x14ac:dyDescent="0.2">
      <c r="B52" s="44" t="s">
        <v>76</v>
      </c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</row>
    <row r="53" spans="2:60" ht="12" customHeight="1" x14ac:dyDescent="0.2"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</row>
    <row r="54" spans="2:60" ht="16.2" x14ac:dyDescent="0.2">
      <c r="B54" s="25" t="s">
        <v>46</v>
      </c>
      <c r="D54" s="89"/>
      <c r="M54" s="89"/>
      <c r="R54" s="89"/>
    </row>
    <row r="55" spans="2:60" x14ac:dyDescent="0.2">
      <c r="B55" s="26"/>
      <c r="C55" s="19"/>
      <c r="D55" s="146" t="s">
        <v>17</v>
      </c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9"/>
      <c r="U55" s="19"/>
      <c r="V55" s="19"/>
      <c r="W55" s="19"/>
      <c r="X55" s="146" t="s">
        <v>20</v>
      </c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9"/>
      <c r="AO55" s="19"/>
      <c r="AP55" s="19"/>
      <c r="AQ55" s="19"/>
      <c r="AR55" s="146" t="s">
        <v>13</v>
      </c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20"/>
    </row>
    <row r="56" spans="2:60" x14ac:dyDescent="0.2">
      <c r="B56" s="27"/>
      <c r="C56" s="21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21"/>
      <c r="U56" s="21"/>
      <c r="V56" s="21"/>
      <c r="W56" s="21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29"/>
      <c r="AO56" s="29"/>
      <c r="AP56" s="21"/>
      <c r="AQ56" s="21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22"/>
    </row>
    <row r="57" spans="2:60" ht="25.2" customHeight="1" x14ac:dyDescent="0.2">
      <c r="B57" s="31"/>
      <c r="C57" s="93"/>
      <c r="D57" s="154" t="s">
        <v>16</v>
      </c>
      <c r="E57" s="155"/>
      <c r="F57" s="155"/>
      <c r="G57" s="134">
        <f>IF(AU48&gt;0,AU12,0)</f>
        <v>0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35" t="s">
        <v>31</v>
      </c>
      <c r="R57" s="135"/>
      <c r="S57" s="136"/>
      <c r="T57" s="86"/>
      <c r="U57" s="151" t="s">
        <v>14</v>
      </c>
      <c r="V57" s="151"/>
      <c r="W57" s="86"/>
      <c r="X57" s="148" t="s">
        <v>30</v>
      </c>
      <c r="Y57" s="149"/>
      <c r="Z57" s="149"/>
      <c r="AA57" s="134">
        <f>IF(AU12&gt;0,AU48,0)</f>
        <v>0</v>
      </c>
      <c r="AB57" s="134"/>
      <c r="AC57" s="134"/>
      <c r="AD57" s="134"/>
      <c r="AE57" s="134"/>
      <c r="AF57" s="134"/>
      <c r="AG57" s="134"/>
      <c r="AH57" s="134"/>
      <c r="AI57" s="134"/>
      <c r="AJ57" s="134"/>
      <c r="AK57" s="135" t="s">
        <v>31</v>
      </c>
      <c r="AL57" s="135"/>
      <c r="AM57" s="136"/>
      <c r="AN57" s="45"/>
      <c r="AO57" s="151" t="s">
        <v>23</v>
      </c>
      <c r="AP57" s="151"/>
      <c r="AQ57" s="96"/>
      <c r="AR57" s="190">
        <f>G57+AA57</f>
        <v>0</v>
      </c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52" t="s">
        <v>31</v>
      </c>
      <c r="BF57" s="152"/>
      <c r="BG57" s="153"/>
      <c r="BH57" s="23"/>
    </row>
    <row r="58" spans="2:60" ht="19.2" x14ac:dyDescent="0.2"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49"/>
    </row>
    <row r="59" spans="2:60" x14ac:dyDescent="0.2"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7"/>
    </row>
  </sheetData>
  <mergeCells count="109">
    <mergeCell ref="AO57:AP57"/>
    <mergeCell ref="AR57:BD57"/>
    <mergeCell ref="BE57:BG57"/>
    <mergeCell ref="AR1:BH1"/>
    <mergeCell ref="D55:S56"/>
    <mergeCell ref="X55:AM56"/>
    <mergeCell ref="AR55:BG56"/>
    <mergeCell ref="D57:F57"/>
    <mergeCell ref="G57:P57"/>
    <mergeCell ref="Q57:S57"/>
    <mergeCell ref="U57:V57"/>
    <mergeCell ref="X57:Z57"/>
    <mergeCell ref="AA57:AJ57"/>
    <mergeCell ref="AK57:AM57"/>
    <mergeCell ref="AR49:BG49"/>
    <mergeCell ref="AU45:BD45"/>
    <mergeCell ref="BE45:BG45"/>
    <mergeCell ref="X46:AM47"/>
    <mergeCell ref="AR46:BG47"/>
    <mergeCell ref="AR48:AT48"/>
    <mergeCell ref="AU48:BD48"/>
    <mergeCell ref="BE48:BG48"/>
    <mergeCell ref="AR43:BG44"/>
    <mergeCell ref="D45:F45"/>
    <mergeCell ref="G45:P45"/>
    <mergeCell ref="Q45:S45"/>
    <mergeCell ref="U45:V45"/>
    <mergeCell ref="X45:Z45"/>
    <mergeCell ref="AA45:AJ45"/>
    <mergeCell ref="AK45:AM45"/>
    <mergeCell ref="AO45:AP45"/>
    <mergeCell ref="AR45:AT45"/>
    <mergeCell ref="AP37:AR37"/>
    <mergeCell ref="AS37:BC37"/>
    <mergeCell ref="BD37:BF37"/>
    <mergeCell ref="AR38:BD38"/>
    <mergeCell ref="D40:L41"/>
    <mergeCell ref="D42:L42"/>
    <mergeCell ref="N42:AA42"/>
    <mergeCell ref="AC42:AE42"/>
    <mergeCell ref="AF42:AO42"/>
    <mergeCell ref="AP42:AR42"/>
    <mergeCell ref="AP33:AR33"/>
    <mergeCell ref="D34:S34"/>
    <mergeCell ref="D37:F37"/>
    <mergeCell ref="G37:P37"/>
    <mergeCell ref="Q37:S37"/>
    <mergeCell ref="T37:U37"/>
    <mergeCell ref="V37:X37"/>
    <mergeCell ref="Y37:AH37"/>
    <mergeCell ref="AI37:AK37"/>
    <mergeCell ref="AM37:AN37"/>
    <mergeCell ref="D30:S30"/>
    <mergeCell ref="AE30:AQ30"/>
    <mergeCell ref="E31:R32"/>
    <mergeCell ref="AC31:AR32"/>
    <mergeCell ref="E33:O33"/>
    <mergeCell ref="P33:R33"/>
    <mergeCell ref="T33:X33"/>
    <mergeCell ref="Z33:AA33"/>
    <mergeCell ref="AC33:AE33"/>
    <mergeCell ref="AF33:AO33"/>
    <mergeCell ref="B26:W26"/>
    <mergeCell ref="AC26:AR28"/>
    <mergeCell ref="D29:F29"/>
    <mergeCell ref="G29:P29"/>
    <mergeCell ref="Q29:S29"/>
    <mergeCell ref="T29:X29"/>
    <mergeCell ref="Z29:AA29"/>
    <mergeCell ref="AC29:AE29"/>
    <mergeCell ref="AF29:AO29"/>
    <mergeCell ref="AP29:AR29"/>
    <mergeCell ref="N22:W24"/>
    <mergeCell ref="AC22:AR24"/>
    <mergeCell ref="D25:M25"/>
    <mergeCell ref="O25:V25"/>
    <mergeCell ref="Y25:Z25"/>
    <mergeCell ref="AC25:AE25"/>
    <mergeCell ref="AF25:AO25"/>
    <mergeCell ref="AP25:AR25"/>
    <mergeCell ref="AF20:AO20"/>
    <mergeCell ref="F20:Q20"/>
    <mergeCell ref="D21:F21"/>
    <mergeCell ref="G21:P21"/>
    <mergeCell ref="Q21:S21"/>
    <mergeCell ref="AR13:BG13"/>
    <mergeCell ref="AN14:BG15"/>
    <mergeCell ref="AR16:AU16"/>
    <mergeCell ref="AV16:BD16"/>
    <mergeCell ref="BE16:BG16"/>
    <mergeCell ref="AB9:AN9"/>
    <mergeCell ref="D10:L11"/>
    <mergeCell ref="Z10:AO11"/>
    <mergeCell ref="AR10:BG11"/>
    <mergeCell ref="D12:L12"/>
    <mergeCell ref="M12:Y12"/>
    <mergeCell ref="Z12:AB12"/>
    <mergeCell ref="AC12:AL12"/>
    <mergeCell ref="AM12:AO12"/>
    <mergeCell ref="AR12:AT12"/>
    <mergeCell ref="D6:P7"/>
    <mergeCell ref="D8:M8"/>
    <mergeCell ref="N8:P8"/>
    <mergeCell ref="R8:X8"/>
    <mergeCell ref="Z8:AB8"/>
    <mergeCell ref="AC8:AL8"/>
    <mergeCell ref="AM8:AO8"/>
    <mergeCell ref="AU12:BD12"/>
    <mergeCell ref="BE12:BG12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9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94"/>
  <sheetViews>
    <sheetView showGridLines="0" showZeros="0" topLeftCell="A76" zoomScaleNormal="100" zoomScaleSheetLayoutView="100" workbookViewId="0">
      <selection sqref="A1:BI95"/>
    </sheetView>
  </sheetViews>
  <sheetFormatPr defaultRowHeight="13.2" x14ac:dyDescent="0.2"/>
  <cols>
    <col min="1" max="61" width="1.44140625" style="10" customWidth="1"/>
    <col min="62" max="62" width="5" style="10" customWidth="1"/>
    <col min="63" max="16384" width="8.88671875" style="10"/>
  </cols>
  <sheetData>
    <row r="1" spans="2:61" ht="18.600000000000001" customHeight="1" x14ac:dyDescent="0.2">
      <c r="C1" s="10" t="s">
        <v>78</v>
      </c>
      <c r="E1" s="13"/>
      <c r="N1" s="13"/>
      <c r="X1" s="21"/>
      <c r="Y1" s="21"/>
      <c r="Z1" s="21"/>
      <c r="AA1" s="22"/>
      <c r="AB1" s="192" t="s">
        <v>83</v>
      </c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4"/>
    </row>
    <row r="2" spans="2:61" ht="8.4" customHeight="1" x14ac:dyDescent="0.2"/>
    <row r="3" spans="2:61" ht="18.600000000000001" customHeight="1" x14ac:dyDescent="0.2">
      <c r="C3" s="24" t="s">
        <v>0</v>
      </c>
      <c r="E3" s="13"/>
      <c r="N3" s="13"/>
      <c r="S3" s="13"/>
    </row>
    <row r="4" spans="2:61" ht="6" customHeight="1" x14ac:dyDescent="0.2"/>
    <row r="5" spans="2:61" ht="19.95" customHeight="1" x14ac:dyDescent="0.2">
      <c r="B5" s="25" t="s">
        <v>1</v>
      </c>
      <c r="C5" s="12"/>
      <c r="D5" s="11"/>
      <c r="E5" s="12"/>
      <c r="F5" s="12"/>
      <c r="G5" s="12"/>
      <c r="H5" s="12"/>
      <c r="M5" s="13"/>
      <c r="R5" s="13"/>
    </row>
    <row r="6" spans="2:61" ht="12" customHeight="1" x14ac:dyDescent="0.2">
      <c r="B6" s="26"/>
      <c r="C6" s="19"/>
      <c r="D6" s="146" t="s">
        <v>2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20"/>
    </row>
    <row r="7" spans="2:61" ht="10.199999999999999" customHeight="1" x14ac:dyDescent="0.2">
      <c r="B7" s="2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28"/>
      <c r="R7" s="29"/>
      <c r="S7" s="29"/>
      <c r="T7" s="29"/>
      <c r="U7" s="29"/>
      <c r="V7" s="29"/>
      <c r="W7" s="29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30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2"/>
    </row>
    <row r="8" spans="2:61" s="18" customFormat="1" ht="25.2" customHeight="1" x14ac:dyDescent="0.2">
      <c r="B8" s="31"/>
      <c r="C8" s="11"/>
      <c r="D8" s="160"/>
      <c r="E8" s="134"/>
      <c r="F8" s="134"/>
      <c r="G8" s="134"/>
      <c r="H8" s="134"/>
      <c r="I8" s="134"/>
      <c r="J8" s="134"/>
      <c r="K8" s="134"/>
      <c r="L8" s="134"/>
      <c r="M8" s="134"/>
      <c r="N8" s="135" t="s">
        <v>31</v>
      </c>
      <c r="O8" s="135"/>
      <c r="P8" s="136"/>
      <c r="Q8" s="2"/>
      <c r="R8" s="151" t="s">
        <v>32</v>
      </c>
      <c r="S8" s="151"/>
      <c r="T8" s="151"/>
      <c r="U8" s="151"/>
      <c r="V8" s="151"/>
      <c r="W8" s="151"/>
      <c r="X8" s="151"/>
      <c r="Y8" s="17"/>
      <c r="Z8" s="148" t="s">
        <v>42</v>
      </c>
      <c r="AA8" s="149"/>
      <c r="AB8" s="149"/>
      <c r="AC8" s="134">
        <f>ROUNDDOWN(D8*2/3,-3)</f>
        <v>0</v>
      </c>
      <c r="AD8" s="134"/>
      <c r="AE8" s="134"/>
      <c r="AF8" s="134"/>
      <c r="AG8" s="134"/>
      <c r="AH8" s="134"/>
      <c r="AI8" s="134"/>
      <c r="AJ8" s="134"/>
      <c r="AK8" s="134"/>
      <c r="AL8" s="134"/>
      <c r="AM8" s="135" t="s">
        <v>31</v>
      </c>
      <c r="AN8" s="135"/>
      <c r="AO8" s="136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3"/>
    </row>
    <row r="9" spans="2:61" s="18" customFormat="1" ht="10.199999999999999" customHeight="1" x14ac:dyDescent="0.2">
      <c r="B9" s="31"/>
      <c r="C9" s="1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61" t="s">
        <v>3</v>
      </c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4"/>
      <c r="AP9" s="4"/>
      <c r="AQ9" s="4"/>
      <c r="AR9" s="2"/>
      <c r="AS9" s="2"/>
      <c r="AT9" s="32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2"/>
      <c r="BH9" s="23"/>
    </row>
    <row r="10" spans="2:61" ht="10.199999999999999" customHeight="1" x14ac:dyDescent="0.2">
      <c r="B10" s="27"/>
      <c r="C10" s="21"/>
      <c r="D10" s="138" t="s">
        <v>10</v>
      </c>
      <c r="E10" s="138"/>
      <c r="F10" s="138"/>
      <c r="G10" s="138"/>
      <c r="H10" s="138"/>
      <c r="I10" s="138"/>
      <c r="J10" s="138"/>
      <c r="K10" s="138"/>
      <c r="L10" s="138"/>
      <c r="M10" s="5"/>
      <c r="N10" s="5"/>
      <c r="O10" s="5"/>
      <c r="P10" s="5"/>
      <c r="Q10" s="6"/>
      <c r="R10" s="6"/>
      <c r="S10" s="6"/>
      <c r="T10" s="6"/>
      <c r="U10" s="6"/>
      <c r="V10" s="6"/>
      <c r="W10" s="6"/>
      <c r="X10" s="6"/>
      <c r="Y10" s="6"/>
      <c r="Z10" s="138" t="s">
        <v>25</v>
      </c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6"/>
      <c r="AQ10" s="6"/>
      <c r="AR10" s="138" t="s">
        <v>17</v>
      </c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22"/>
    </row>
    <row r="11" spans="2:61" ht="10.199999999999999" customHeight="1" x14ac:dyDescent="0.2">
      <c r="B11" s="27"/>
      <c r="D11" s="150"/>
      <c r="E11" s="150"/>
      <c r="F11" s="150"/>
      <c r="G11" s="150"/>
      <c r="H11" s="150"/>
      <c r="I11" s="150"/>
      <c r="J11" s="150"/>
      <c r="K11" s="150"/>
      <c r="L11" s="150"/>
      <c r="M11" s="5"/>
      <c r="N11" s="5"/>
      <c r="O11" s="5"/>
      <c r="P11" s="5"/>
      <c r="Q11" s="34"/>
      <c r="R11" s="4"/>
      <c r="S11" s="4"/>
      <c r="T11" s="4"/>
      <c r="U11" s="4"/>
      <c r="V11" s="4"/>
      <c r="W11" s="4"/>
      <c r="X11" s="6"/>
      <c r="Y11" s="6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6"/>
      <c r="AQ11" s="6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22"/>
    </row>
    <row r="12" spans="2:61" s="18" customFormat="1" ht="25.2" customHeight="1" x14ac:dyDescent="0.2">
      <c r="B12" s="31"/>
      <c r="C12" s="11"/>
      <c r="D12" s="148"/>
      <c r="E12" s="149"/>
      <c r="F12" s="149"/>
      <c r="G12" s="149"/>
      <c r="H12" s="149"/>
      <c r="I12" s="149"/>
      <c r="J12" s="149"/>
      <c r="K12" s="149"/>
      <c r="L12" s="163"/>
      <c r="M12" s="164" t="s">
        <v>44</v>
      </c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9"/>
      <c r="Z12" s="148" t="s">
        <v>33</v>
      </c>
      <c r="AA12" s="149"/>
      <c r="AB12" s="149"/>
      <c r="AC12" s="134">
        <f>D12*100000</f>
        <v>0</v>
      </c>
      <c r="AD12" s="134"/>
      <c r="AE12" s="134"/>
      <c r="AF12" s="134"/>
      <c r="AG12" s="134"/>
      <c r="AH12" s="134"/>
      <c r="AI12" s="134"/>
      <c r="AJ12" s="134"/>
      <c r="AK12" s="134"/>
      <c r="AL12" s="134"/>
      <c r="AM12" s="135" t="s">
        <v>31</v>
      </c>
      <c r="AN12" s="135"/>
      <c r="AO12" s="136"/>
      <c r="AP12" s="2"/>
      <c r="AQ12" s="2"/>
      <c r="AR12" s="143" t="s">
        <v>35</v>
      </c>
      <c r="AS12" s="144"/>
      <c r="AT12" s="144"/>
      <c r="AU12" s="145">
        <f>MIN(AC8,AC12)</f>
        <v>0</v>
      </c>
      <c r="AV12" s="145"/>
      <c r="AW12" s="145"/>
      <c r="AX12" s="145"/>
      <c r="AY12" s="145"/>
      <c r="AZ12" s="145"/>
      <c r="BA12" s="145"/>
      <c r="BB12" s="145"/>
      <c r="BC12" s="145"/>
      <c r="BD12" s="145"/>
      <c r="BE12" s="141" t="s">
        <v>31</v>
      </c>
      <c r="BF12" s="141"/>
      <c r="BG12" s="142"/>
      <c r="BH12" s="23"/>
    </row>
    <row r="13" spans="2:61" s="18" customFormat="1" ht="10.199999999999999" customHeight="1" x14ac:dyDescent="0.2">
      <c r="B13" s="31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4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4"/>
      <c r="AP13" s="4"/>
      <c r="AQ13" s="4"/>
      <c r="AR13" s="161" t="s">
        <v>11</v>
      </c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23"/>
    </row>
    <row r="14" spans="2:61" ht="12" customHeight="1" x14ac:dyDescent="0.2">
      <c r="B14" s="26"/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174" t="s">
        <v>4</v>
      </c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20"/>
    </row>
    <row r="15" spans="2:61" ht="10.199999999999999" customHeight="1" x14ac:dyDescent="0.2">
      <c r="B15" s="27"/>
      <c r="C15" s="2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2"/>
    </row>
    <row r="16" spans="2:61" s="18" customFormat="1" ht="25.2" customHeight="1" x14ac:dyDescent="0.2">
      <c r="B16" s="31"/>
      <c r="C16" s="1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148" t="s">
        <v>36</v>
      </c>
      <c r="AS16" s="149"/>
      <c r="AT16" s="149"/>
      <c r="AU16" s="149"/>
      <c r="AV16" s="134"/>
      <c r="AW16" s="134"/>
      <c r="AX16" s="134"/>
      <c r="AY16" s="134"/>
      <c r="AZ16" s="134"/>
      <c r="BA16" s="134"/>
      <c r="BB16" s="134"/>
      <c r="BC16" s="134"/>
      <c r="BD16" s="134"/>
      <c r="BE16" s="135" t="s">
        <v>31</v>
      </c>
      <c r="BF16" s="135"/>
      <c r="BG16" s="136"/>
      <c r="BH16" s="23"/>
    </row>
    <row r="17" spans="2:60" ht="12" customHeight="1" x14ac:dyDescent="0.2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7"/>
    </row>
    <row r="18" spans="2:60" ht="7.8" customHeight="1" x14ac:dyDescent="0.2"/>
    <row r="19" spans="2:60" ht="19.95" customHeight="1" x14ac:dyDescent="0.2">
      <c r="B19" s="25" t="s">
        <v>6</v>
      </c>
      <c r="C19" s="38"/>
      <c r="D19" s="11"/>
      <c r="E19" s="12"/>
      <c r="F19" s="12"/>
      <c r="G19" s="12"/>
      <c r="H19" s="12"/>
      <c r="M19" s="13"/>
      <c r="R19" s="13"/>
    </row>
    <row r="20" spans="2:60" ht="18.600000000000001" customHeight="1" x14ac:dyDescent="0.2">
      <c r="B20" s="215" t="s">
        <v>80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8"/>
      <c r="U20" s="8"/>
      <c r="V20" s="8"/>
      <c r="W20" s="8"/>
      <c r="X20" s="8"/>
      <c r="Y20" s="8"/>
      <c r="Z20" s="8"/>
      <c r="AA20" s="8"/>
      <c r="AB20" s="8"/>
      <c r="AC20" s="8"/>
      <c r="AD20" s="19"/>
      <c r="AE20" s="19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8"/>
      <c r="BH20" s="9"/>
    </row>
    <row r="21" spans="2:60" ht="20.399999999999999" customHeight="1" x14ac:dyDescent="0.15">
      <c r="B21" s="102"/>
      <c r="C21" s="103"/>
      <c r="F21" s="150" t="s">
        <v>58</v>
      </c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54"/>
      <c r="S21" s="54"/>
      <c r="T21" s="6"/>
      <c r="U21" s="6"/>
      <c r="V21" s="6"/>
      <c r="W21" s="6"/>
      <c r="X21" s="6"/>
      <c r="Y21" s="6"/>
      <c r="Z21" s="6"/>
      <c r="AA21" s="6"/>
      <c r="AB21" s="14"/>
      <c r="AC21" s="14"/>
      <c r="AE21" s="54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BG21" s="6"/>
      <c r="BH21" s="7"/>
    </row>
    <row r="22" spans="2:60" s="18" customFormat="1" ht="25.2" customHeight="1" x14ac:dyDescent="0.2">
      <c r="B22" s="40"/>
      <c r="C22" s="2"/>
      <c r="D22" s="148" t="s">
        <v>37</v>
      </c>
      <c r="E22" s="149"/>
      <c r="F22" s="149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35" t="s">
        <v>31</v>
      </c>
      <c r="R22" s="135"/>
      <c r="S22" s="136"/>
      <c r="T22" s="12"/>
      <c r="U22" s="12"/>
      <c r="BH22" s="3"/>
    </row>
    <row r="23" spans="2:60" s="42" customFormat="1" ht="10.8" customHeight="1" x14ac:dyDescent="0.15">
      <c r="B23" s="4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72"/>
      <c r="N23" s="165" t="s">
        <v>56</v>
      </c>
      <c r="O23" s="165"/>
      <c r="P23" s="165"/>
      <c r="Q23" s="165"/>
      <c r="R23" s="165"/>
      <c r="S23" s="165"/>
      <c r="T23" s="165"/>
      <c r="U23" s="165"/>
      <c r="V23" s="165"/>
      <c r="W23" s="165"/>
      <c r="AC23" s="150" t="s">
        <v>18</v>
      </c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57"/>
      <c r="AT23" s="57"/>
      <c r="AU23" s="56"/>
      <c r="AV23" s="56"/>
      <c r="AW23" s="56"/>
      <c r="AX23" s="56"/>
      <c r="AY23" s="56"/>
      <c r="AZ23" s="56"/>
      <c r="BA23" s="54"/>
      <c r="BB23" s="54"/>
      <c r="BC23" s="54"/>
      <c r="BD23" s="54"/>
      <c r="BE23" s="54"/>
      <c r="BF23" s="54"/>
      <c r="BG23" s="54"/>
      <c r="BH23" s="16"/>
    </row>
    <row r="24" spans="2:60" s="42" customFormat="1" ht="10.199999999999999" customHeight="1" x14ac:dyDescent="0.15">
      <c r="B24" s="4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72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57"/>
      <c r="AT24" s="57"/>
      <c r="AU24" s="56"/>
      <c r="AV24" s="56"/>
      <c r="AW24" s="56"/>
      <c r="AX24" s="56"/>
      <c r="AY24" s="56"/>
      <c r="AZ24" s="56"/>
      <c r="BA24" s="54"/>
      <c r="BB24" s="54"/>
      <c r="BC24" s="54"/>
      <c r="BD24" s="54"/>
      <c r="BE24" s="54"/>
      <c r="BF24" s="54"/>
      <c r="BG24" s="54"/>
      <c r="BH24" s="16"/>
    </row>
    <row r="25" spans="2:60" s="42" customFormat="1" ht="10.199999999999999" customHeight="1" x14ac:dyDescent="0.15">
      <c r="B25" s="41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72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55"/>
      <c r="Y25" s="55"/>
      <c r="Z25" s="55"/>
      <c r="AA25" s="55"/>
      <c r="AB25" s="55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57"/>
      <c r="AT25" s="57"/>
      <c r="AU25" s="56"/>
      <c r="AV25" s="56"/>
      <c r="AW25" s="56"/>
      <c r="AX25" s="56"/>
      <c r="AY25" s="56"/>
      <c r="AZ25" s="56"/>
      <c r="BA25" s="54"/>
      <c r="BB25" s="54"/>
      <c r="BC25" s="54"/>
      <c r="BD25" s="54"/>
      <c r="BE25" s="54"/>
      <c r="BF25" s="54"/>
      <c r="BG25" s="54"/>
      <c r="BH25" s="16"/>
    </row>
    <row r="26" spans="2:60" s="42" customFormat="1" ht="25.2" customHeight="1" x14ac:dyDescent="0.2">
      <c r="B26" s="41"/>
      <c r="C26" s="15"/>
      <c r="D26" s="156" t="s">
        <v>47</v>
      </c>
      <c r="E26" s="156"/>
      <c r="F26" s="156"/>
      <c r="G26" s="156"/>
      <c r="H26" s="156"/>
      <c r="I26" s="156"/>
      <c r="J26" s="156"/>
      <c r="K26" s="156"/>
      <c r="L26" s="156"/>
      <c r="M26" s="156"/>
      <c r="N26" s="2"/>
      <c r="O26" s="166"/>
      <c r="P26" s="167"/>
      <c r="Q26" s="167"/>
      <c r="R26" s="167"/>
      <c r="S26" s="167"/>
      <c r="T26" s="167"/>
      <c r="U26" s="167"/>
      <c r="V26" s="168"/>
      <c r="W26" s="55"/>
      <c r="Y26" s="151" t="s">
        <v>23</v>
      </c>
      <c r="Z26" s="151"/>
      <c r="AA26" s="55"/>
      <c r="AB26" s="55"/>
      <c r="AC26" s="169" t="s">
        <v>8</v>
      </c>
      <c r="AD26" s="170"/>
      <c r="AE26" s="170"/>
      <c r="AF26" s="171">
        <f>34100*O26</f>
        <v>0</v>
      </c>
      <c r="AG26" s="171"/>
      <c r="AH26" s="171"/>
      <c r="AI26" s="171"/>
      <c r="AJ26" s="171"/>
      <c r="AK26" s="171"/>
      <c r="AL26" s="171"/>
      <c r="AM26" s="171"/>
      <c r="AN26" s="171"/>
      <c r="AO26" s="171"/>
      <c r="AP26" s="172" t="s">
        <v>31</v>
      </c>
      <c r="AQ26" s="172"/>
      <c r="AR26" s="173"/>
      <c r="AS26" s="57"/>
      <c r="AT26" s="57"/>
      <c r="AU26" s="56"/>
      <c r="AV26" s="56"/>
      <c r="AW26" s="56"/>
      <c r="AX26" s="56"/>
      <c r="AY26" s="56"/>
      <c r="AZ26" s="56"/>
      <c r="BA26" s="54"/>
      <c r="BB26" s="54"/>
      <c r="BC26" s="54"/>
      <c r="BD26" s="54"/>
      <c r="BE26" s="54"/>
      <c r="BF26" s="54"/>
      <c r="BG26" s="54"/>
      <c r="BH26" s="16"/>
    </row>
    <row r="27" spans="2:60" s="42" customFormat="1" ht="21" customHeight="1" x14ac:dyDescent="0.2">
      <c r="B27" s="177" t="s">
        <v>75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AC27" s="150" t="s">
        <v>21</v>
      </c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BG27" s="54"/>
      <c r="BH27" s="16"/>
    </row>
    <row r="28" spans="2:60" s="42" customFormat="1" ht="10.199999999999999" customHeight="1" x14ac:dyDescent="0.2">
      <c r="B28" s="41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BG28" s="54"/>
      <c r="BH28" s="16"/>
    </row>
    <row r="29" spans="2:60" ht="10.199999999999999" customHeight="1" x14ac:dyDescent="0.2">
      <c r="B29" s="39"/>
      <c r="C29" s="6"/>
      <c r="D29" s="6"/>
      <c r="E29" s="6"/>
      <c r="F29" s="6"/>
      <c r="G29" s="6"/>
      <c r="H29" s="6"/>
      <c r="I29" s="6"/>
      <c r="J29" s="6"/>
      <c r="K29" s="6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BG29" s="54"/>
      <c r="BH29" s="7"/>
    </row>
    <row r="30" spans="2:60" s="42" customFormat="1" ht="25.2" customHeight="1" x14ac:dyDescent="0.2">
      <c r="B30" s="41"/>
      <c r="C30" s="55"/>
      <c r="D30" s="148" t="s">
        <v>29</v>
      </c>
      <c r="E30" s="149"/>
      <c r="F30" s="149"/>
      <c r="G30" s="176">
        <f>MIN(G22,AF26)</f>
        <v>0</v>
      </c>
      <c r="H30" s="176"/>
      <c r="I30" s="176"/>
      <c r="J30" s="176"/>
      <c r="K30" s="176"/>
      <c r="L30" s="176"/>
      <c r="M30" s="176"/>
      <c r="N30" s="176"/>
      <c r="O30" s="176"/>
      <c r="P30" s="176"/>
      <c r="Q30" s="135" t="s">
        <v>31</v>
      </c>
      <c r="R30" s="135"/>
      <c r="S30" s="136"/>
      <c r="T30" s="179" t="s">
        <v>50</v>
      </c>
      <c r="U30" s="180"/>
      <c r="V30" s="180"/>
      <c r="W30" s="180"/>
      <c r="X30" s="180"/>
      <c r="Z30" s="181" t="s">
        <v>51</v>
      </c>
      <c r="AA30" s="181"/>
      <c r="AC30" s="148" t="s">
        <v>27</v>
      </c>
      <c r="AD30" s="149"/>
      <c r="AE30" s="149"/>
      <c r="AF30" s="176">
        <f>G30/2</f>
        <v>0</v>
      </c>
      <c r="AG30" s="176"/>
      <c r="AH30" s="176"/>
      <c r="AI30" s="176"/>
      <c r="AJ30" s="176"/>
      <c r="AK30" s="176"/>
      <c r="AL30" s="176"/>
      <c r="AM30" s="176"/>
      <c r="AN30" s="176"/>
      <c r="AO30" s="176"/>
      <c r="AP30" s="135" t="s">
        <v>31</v>
      </c>
      <c r="AQ30" s="135"/>
      <c r="AR30" s="136"/>
      <c r="BG30" s="54"/>
      <c r="BH30" s="16"/>
    </row>
    <row r="31" spans="2:60" s="42" customFormat="1" ht="10.8" customHeight="1" x14ac:dyDescent="0.2">
      <c r="B31" s="41"/>
      <c r="C31" s="55"/>
      <c r="D31" s="182" t="s">
        <v>12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1"/>
      <c r="U31" s="68"/>
      <c r="V31" s="68"/>
      <c r="W31" s="68"/>
      <c r="X31" s="68"/>
      <c r="Z31" s="68"/>
      <c r="AA31" s="68"/>
      <c r="AE31" s="158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BG31" s="54"/>
      <c r="BH31" s="16"/>
    </row>
    <row r="32" spans="2:60" s="42" customFormat="1" ht="10.8" customHeight="1" x14ac:dyDescent="0.15">
      <c r="B32" s="41"/>
      <c r="C32" s="55"/>
      <c r="D32" s="2"/>
      <c r="E32" s="147" t="s">
        <v>48</v>
      </c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69"/>
      <c r="T32" s="11"/>
      <c r="AC32" s="150" t="s">
        <v>53</v>
      </c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BH32" s="16"/>
    </row>
    <row r="33" spans="2:60" s="42" customFormat="1" ht="10.8" customHeight="1" x14ac:dyDescent="0.15">
      <c r="B33" s="41"/>
      <c r="C33" s="55"/>
      <c r="D33" s="2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69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BH33" s="16"/>
    </row>
    <row r="34" spans="2:60" ht="25.2" customHeight="1" x14ac:dyDescent="0.2">
      <c r="B34" s="39"/>
      <c r="C34" s="6"/>
      <c r="D34" s="2"/>
      <c r="E34" s="184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6" t="s">
        <v>31</v>
      </c>
      <c r="Q34" s="186"/>
      <c r="R34" s="186"/>
      <c r="S34" s="70"/>
      <c r="T34" s="187" t="s">
        <v>49</v>
      </c>
      <c r="U34" s="187"/>
      <c r="V34" s="187"/>
      <c r="W34" s="187"/>
      <c r="X34" s="187"/>
      <c r="Z34" s="181" t="s">
        <v>23</v>
      </c>
      <c r="AA34" s="181"/>
      <c r="AC34" s="148" t="s">
        <v>9</v>
      </c>
      <c r="AD34" s="149"/>
      <c r="AE34" s="149"/>
      <c r="AF34" s="176">
        <f>E34*2/3</f>
        <v>0</v>
      </c>
      <c r="AG34" s="176"/>
      <c r="AH34" s="176"/>
      <c r="AI34" s="176"/>
      <c r="AJ34" s="176"/>
      <c r="AK34" s="176"/>
      <c r="AL34" s="176"/>
      <c r="AM34" s="176"/>
      <c r="AN34" s="176"/>
      <c r="AO34" s="176"/>
      <c r="AP34" s="135" t="s">
        <v>31</v>
      </c>
      <c r="AQ34" s="135"/>
      <c r="AR34" s="136"/>
      <c r="BH34" s="7"/>
    </row>
    <row r="35" spans="2:60" s="42" customFormat="1" ht="10.199999999999999" customHeight="1" x14ac:dyDescent="0.2">
      <c r="B35" s="41"/>
      <c r="D35" s="161" t="s">
        <v>68</v>
      </c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55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BH35" s="16"/>
    </row>
    <row r="36" spans="2:60" s="42" customFormat="1" ht="10.199999999999999" customHeight="1" x14ac:dyDescent="0.2">
      <c r="B36" s="41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53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BH36" s="16"/>
    </row>
    <row r="37" spans="2:60" s="42" customFormat="1" ht="10.199999999999999" customHeight="1" x14ac:dyDescent="0.2">
      <c r="B37" s="41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5"/>
      <c r="W37" s="48"/>
      <c r="X37" s="48"/>
      <c r="Y37" s="48"/>
      <c r="Z37" s="48"/>
      <c r="AA37" s="48"/>
      <c r="AB37" s="48"/>
      <c r="AC37" s="48"/>
      <c r="AD37" s="48"/>
      <c r="AE37" s="53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BH37" s="16"/>
    </row>
    <row r="38" spans="2:60" s="42" customFormat="1" ht="25.2" customHeight="1" x14ac:dyDescent="0.2">
      <c r="B38" s="41"/>
      <c r="D38" s="148" t="s">
        <v>27</v>
      </c>
      <c r="E38" s="149"/>
      <c r="F38" s="149"/>
      <c r="G38" s="176">
        <f>AF30</f>
        <v>0</v>
      </c>
      <c r="H38" s="176"/>
      <c r="I38" s="176"/>
      <c r="J38" s="176"/>
      <c r="K38" s="176"/>
      <c r="L38" s="176"/>
      <c r="M38" s="176"/>
      <c r="N38" s="176"/>
      <c r="O38" s="176"/>
      <c r="P38" s="176"/>
      <c r="Q38" s="135" t="s">
        <v>31</v>
      </c>
      <c r="R38" s="135"/>
      <c r="S38" s="136"/>
      <c r="T38" s="151" t="s">
        <v>14</v>
      </c>
      <c r="U38" s="151"/>
      <c r="V38" s="166" t="s">
        <v>9</v>
      </c>
      <c r="W38" s="167"/>
      <c r="X38" s="167"/>
      <c r="Y38" s="176">
        <f>AF34</f>
        <v>0</v>
      </c>
      <c r="Z38" s="176"/>
      <c r="AA38" s="176"/>
      <c r="AB38" s="176"/>
      <c r="AC38" s="176"/>
      <c r="AD38" s="176"/>
      <c r="AE38" s="176"/>
      <c r="AF38" s="176"/>
      <c r="AG38" s="176"/>
      <c r="AH38" s="176"/>
      <c r="AI38" s="135" t="s">
        <v>31</v>
      </c>
      <c r="AJ38" s="135"/>
      <c r="AK38" s="136"/>
      <c r="AM38" s="151" t="s">
        <v>23</v>
      </c>
      <c r="AN38" s="151"/>
      <c r="AP38" s="148" t="s">
        <v>38</v>
      </c>
      <c r="AQ38" s="149"/>
      <c r="AR38" s="149"/>
      <c r="AS38" s="189">
        <f>ROUNDDOWN(G38+Y38,-3)</f>
        <v>0</v>
      </c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39" t="s">
        <v>31</v>
      </c>
      <c r="BE38" s="139"/>
      <c r="BF38" s="140"/>
      <c r="BH38" s="16"/>
    </row>
    <row r="39" spans="2:60" s="42" customFormat="1" ht="10.199999999999999" customHeight="1" x14ac:dyDescent="0.2">
      <c r="B39" s="41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5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53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161" t="s">
        <v>3</v>
      </c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H39" s="16"/>
    </row>
    <row r="40" spans="2:60" s="42" customFormat="1" ht="10.199999999999999" customHeight="1" x14ac:dyDescent="0.2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0"/>
      <c r="AS40" s="53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H40" s="62"/>
    </row>
    <row r="41" spans="2:60" ht="12" customHeight="1" x14ac:dyDescent="0.2">
      <c r="B41" s="39"/>
      <c r="C41" s="6"/>
      <c r="D41" s="138" t="s">
        <v>39</v>
      </c>
      <c r="E41" s="138"/>
      <c r="F41" s="138"/>
      <c r="G41" s="138"/>
      <c r="H41" s="138"/>
      <c r="I41" s="138"/>
      <c r="J41" s="138"/>
      <c r="K41" s="138"/>
      <c r="L41" s="138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7"/>
    </row>
    <row r="42" spans="2:60" ht="10.199999999999999" customHeight="1" x14ac:dyDescent="0.2">
      <c r="B42" s="39"/>
      <c r="C42" s="14"/>
      <c r="D42" s="150"/>
      <c r="E42" s="150"/>
      <c r="F42" s="150"/>
      <c r="G42" s="150"/>
      <c r="H42" s="150"/>
      <c r="I42" s="150"/>
      <c r="J42" s="150"/>
      <c r="K42" s="150"/>
      <c r="L42" s="150"/>
      <c r="M42" s="34"/>
      <c r="N42" s="34"/>
      <c r="O42" s="34"/>
      <c r="P42" s="34"/>
      <c r="Q42" s="34"/>
      <c r="R42" s="4"/>
      <c r="S42" s="4"/>
      <c r="T42" s="4"/>
      <c r="U42" s="4"/>
      <c r="V42" s="4"/>
      <c r="W42" s="4"/>
      <c r="X42" s="6"/>
      <c r="Y42" s="6"/>
      <c r="Z42" s="6"/>
      <c r="AA42" s="6"/>
      <c r="AB42" s="1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6"/>
      <c r="AP42" s="6"/>
      <c r="AQ42" s="6"/>
      <c r="AR42" s="6"/>
      <c r="AS42" s="1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7"/>
    </row>
    <row r="43" spans="2:60" s="18" customFormat="1" ht="25.2" customHeight="1" x14ac:dyDescent="0.2">
      <c r="B43" s="40"/>
      <c r="C43" s="17"/>
      <c r="D43" s="148"/>
      <c r="E43" s="149"/>
      <c r="F43" s="149"/>
      <c r="G43" s="149"/>
      <c r="H43" s="149"/>
      <c r="I43" s="149"/>
      <c r="J43" s="149"/>
      <c r="K43" s="149"/>
      <c r="L43" s="163"/>
      <c r="M43" s="2"/>
      <c r="N43" s="151" t="s">
        <v>45</v>
      </c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2"/>
      <c r="AC43" s="148" t="s">
        <v>52</v>
      </c>
      <c r="AD43" s="149"/>
      <c r="AE43" s="149"/>
      <c r="AF43" s="134">
        <f>D43*600000</f>
        <v>0</v>
      </c>
      <c r="AG43" s="188"/>
      <c r="AH43" s="188"/>
      <c r="AI43" s="188"/>
      <c r="AJ43" s="188"/>
      <c r="AK43" s="188"/>
      <c r="AL43" s="188"/>
      <c r="AM43" s="188"/>
      <c r="AN43" s="188"/>
      <c r="AO43" s="188"/>
      <c r="AP43" s="135" t="s">
        <v>31</v>
      </c>
      <c r="AQ43" s="135"/>
      <c r="AR43" s="136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3"/>
    </row>
    <row r="44" spans="2:60" s="18" customFormat="1" ht="10.199999999999999" customHeight="1" x14ac:dyDescent="0.2">
      <c r="B44" s="4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14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4"/>
      <c r="AP44" s="4"/>
      <c r="AQ44" s="4"/>
      <c r="AR44" s="138" t="s">
        <v>19</v>
      </c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3"/>
    </row>
    <row r="45" spans="2:60" ht="10.199999999999999" customHeight="1" x14ac:dyDescent="0.2">
      <c r="B45" s="39"/>
      <c r="C45" s="6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6"/>
      <c r="AP45" s="6"/>
      <c r="AQ45" s="6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7"/>
    </row>
    <row r="46" spans="2:60" s="18" customFormat="1" ht="25.2" customHeight="1" x14ac:dyDescent="0.2">
      <c r="B46" s="40"/>
      <c r="C46" s="17"/>
      <c r="D46" s="148" t="s">
        <v>15</v>
      </c>
      <c r="E46" s="149"/>
      <c r="F46" s="149"/>
      <c r="G46" s="134">
        <f>AF43</f>
        <v>0</v>
      </c>
      <c r="H46" s="188"/>
      <c r="I46" s="188"/>
      <c r="J46" s="188"/>
      <c r="K46" s="188"/>
      <c r="L46" s="188"/>
      <c r="M46" s="188"/>
      <c r="N46" s="188"/>
      <c r="O46" s="188"/>
      <c r="P46" s="188"/>
      <c r="Q46" s="135" t="s">
        <v>31</v>
      </c>
      <c r="R46" s="135"/>
      <c r="S46" s="136"/>
      <c r="T46" s="17"/>
      <c r="U46" s="151" t="s">
        <v>40</v>
      </c>
      <c r="V46" s="151"/>
      <c r="W46" s="17"/>
      <c r="X46" s="148" t="s">
        <v>35</v>
      </c>
      <c r="Y46" s="149"/>
      <c r="Z46" s="149"/>
      <c r="AA46" s="134">
        <f>AU12</f>
        <v>0</v>
      </c>
      <c r="AB46" s="134"/>
      <c r="AC46" s="134"/>
      <c r="AD46" s="134"/>
      <c r="AE46" s="134"/>
      <c r="AF46" s="134"/>
      <c r="AG46" s="134"/>
      <c r="AH46" s="134"/>
      <c r="AI46" s="134"/>
      <c r="AJ46" s="134"/>
      <c r="AK46" s="135" t="s">
        <v>31</v>
      </c>
      <c r="AL46" s="135"/>
      <c r="AM46" s="136"/>
      <c r="AN46" s="2"/>
      <c r="AO46" s="151" t="s">
        <v>34</v>
      </c>
      <c r="AP46" s="151"/>
      <c r="AQ46" s="43"/>
      <c r="AR46" s="148" t="s">
        <v>54</v>
      </c>
      <c r="AS46" s="149"/>
      <c r="AT46" s="149"/>
      <c r="AU46" s="134">
        <f>G46-AA46</f>
        <v>0</v>
      </c>
      <c r="AV46" s="134"/>
      <c r="AW46" s="134"/>
      <c r="AX46" s="134"/>
      <c r="AY46" s="134"/>
      <c r="AZ46" s="134"/>
      <c r="BA46" s="134"/>
      <c r="BB46" s="134"/>
      <c r="BC46" s="134"/>
      <c r="BD46" s="134"/>
      <c r="BE46" s="135" t="s">
        <v>31</v>
      </c>
      <c r="BF46" s="135"/>
      <c r="BG46" s="136"/>
      <c r="BH46" s="3"/>
    </row>
    <row r="47" spans="2:60" s="42" customFormat="1" ht="10.199999999999999" customHeight="1" x14ac:dyDescent="0.2">
      <c r="B47" s="4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96" t="s">
        <v>26</v>
      </c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5"/>
      <c r="AO47" s="15"/>
      <c r="AP47" s="15"/>
      <c r="AQ47" s="15"/>
      <c r="AR47" s="198" t="s">
        <v>20</v>
      </c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6"/>
    </row>
    <row r="48" spans="2:60" ht="10.199999999999999" customHeight="1" x14ac:dyDescent="0.2">
      <c r="B48" s="3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33"/>
      <c r="AO48" s="6"/>
      <c r="AP48" s="6"/>
      <c r="AQ48" s="6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7"/>
    </row>
    <row r="49" spans="2:60" s="18" customFormat="1" ht="25.2" customHeight="1" x14ac:dyDescent="0.2">
      <c r="B49" s="40"/>
      <c r="C49" s="2"/>
      <c r="D49" s="2"/>
      <c r="E49" s="2"/>
      <c r="F49" s="2"/>
      <c r="G49" s="2"/>
      <c r="H49" s="2"/>
      <c r="I49" s="2"/>
      <c r="J49" s="1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143" t="s">
        <v>30</v>
      </c>
      <c r="AS49" s="144"/>
      <c r="AT49" s="144"/>
      <c r="AU49" s="145">
        <f>MIN(AS38,AU46)</f>
        <v>0</v>
      </c>
      <c r="AV49" s="145"/>
      <c r="AW49" s="145"/>
      <c r="AX49" s="145"/>
      <c r="AY49" s="145"/>
      <c r="AZ49" s="145"/>
      <c r="BA49" s="145"/>
      <c r="BB49" s="145"/>
      <c r="BC49" s="145"/>
      <c r="BD49" s="145"/>
      <c r="BE49" s="141" t="s">
        <v>31</v>
      </c>
      <c r="BF49" s="141"/>
      <c r="BG49" s="142"/>
      <c r="BH49" s="3"/>
    </row>
    <row r="50" spans="2:60" s="18" customFormat="1" ht="10.199999999999999" customHeight="1" x14ac:dyDescent="0.2">
      <c r="B50" s="40"/>
      <c r="C50" s="2"/>
      <c r="D50" s="2"/>
      <c r="E50" s="2"/>
      <c r="F50" s="2"/>
      <c r="G50" s="2"/>
      <c r="H50" s="2"/>
      <c r="I50" s="2"/>
      <c r="J50" s="1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161" t="s">
        <v>55</v>
      </c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3"/>
    </row>
    <row r="51" spans="2:60" s="42" customFormat="1" ht="5.4" customHeight="1" x14ac:dyDescent="0.2">
      <c r="B51" s="63"/>
      <c r="C51" s="52"/>
      <c r="D51" s="52"/>
      <c r="E51" s="52"/>
      <c r="F51" s="52"/>
      <c r="G51" s="52"/>
      <c r="H51" s="52"/>
      <c r="I51" s="52"/>
      <c r="J51" s="52"/>
      <c r="K51" s="64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65"/>
    </row>
    <row r="52" spans="2:60" ht="12" customHeight="1" x14ac:dyDescent="0.2">
      <c r="B52" s="44" t="s">
        <v>87</v>
      </c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</row>
    <row r="53" spans="2:60" ht="12" customHeight="1" x14ac:dyDescent="0.2">
      <c r="B53" s="44" t="s">
        <v>76</v>
      </c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</row>
    <row r="54" spans="2:60" ht="12" customHeight="1" x14ac:dyDescent="0.2"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</row>
    <row r="55" spans="2:60" ht="10.8" customHeight="1" x14ac:dyDescent="0.15">
      <c r="D55" s="21"/>
      <c r="E55" s="21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76"/>
      <c r="S55" s="76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</row>
    <row r="56" spans="2:60" ht="25.2" customHeight="1" x14ac:dyDescent="0.2">
      <c r="D56" s="156"/>
      <c r="E56" s="156"/>
      <c r="F56" s="156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3"/>
      <c r="R56" s="213"/>
      <c r="S56" s="213"/>
      <c r="T56" s="187"/>
      <c r="U56" s="187"/>
      <c r="V56" s="187"/>
      <c r="W56" s="187"/>
      <c r="X56" s="187"/>
      <c r="Y56" s="21"/>
      <c r="Z56" s="211"/>
      <c r="AA56" s="211"/>
      <c r="AB56" s="21"/>
      <c r="AC56" s="156"/>
      <c r="AD56" s="156"/>
      <c r="AE56" s="156"/>
      <c r="AF56" s="212"/>
      <c r="AG56" s="212"/>
      <c r="AH56" s="212"/>
      <c r="AI56" s="212"/>
      <c r="AJ56" s="212"/>
      <c r="AK56" s="212"/>
      <c r="AL56" s="212"/>
      <c r="AM56" s="212"/>
      <c r="AN56" s="212"/>
      <c r="AO56" s="212"/>
      <c r="AP56" s="213"/>
      <c r="AQ56" s="213"/>
      <c r="AR56" s="213"/>
      <c r="AS56" s="21"/>
    </row>
    <row r="57" spans="2:60" ht="10.199999999999999" customHeight="1" x14ac:dyDescent="0.2"/>
    <row r="58" spans="2:60" s="18" customFormat="1" ht="12.6" customHeight="1" x14ac:dyDescent="0.2"/>
    <row r="59" spans="2:60" s="18" customFormat="1" ht="12.6" customHeight="1" x14ac:dyDescent="0.2"/>
    <row r="60" spans="2:60" s="18" customFormat="1" ht="15.6" customHeight="1" x14ac:dyDescent="0.2">
      <c r="B60" s="26" t="s">
        <v>81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101"/>
    </row>
    <row r="61" spans="2:60" s="18" customFormat="1" ht="25.2" customHeight="1" x14ac:dyDescent="0.15">
      <c r="B61" s="27"/>
      <c r="C61" s="21"/>
      <c r="D61" s="50"/>
      <c r="E61" s="50"/>
      <c r="F61" s="150" t="s">
        <v>7</v>
      </c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78"/>
      <c r="S61" s="78"/>
      <c r="T61" s="21"/>
      <c r="U61" s="21"/>
      <c r="V61" s="21"/>
      <c r="W61" s="21"/>
      <c r="X61" s="21"/>
      <c r="Y61" s="21"/>
      <c r="Z61" s="21"/>
      <c r="AA61" s="21"/>
      <c r="AB61" s="21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23"/>
    </row>
    <row r="62" spans="2:60" s="18" customFormat="1" ht="25.2" customHeight="1" x14ac:dyDescent="0.2">
      <c r="B62" s="27"/>
      <c r="C62" s="21"/>
      <c r="D62" s="148" t="s">
        <v>28</v>
      </c>
      <c r="E62" s="149"/>
      <c r="F62" s="149"/>
      <c r="G62" s="176">
        <f>G22</f>
        <v>0</v>
      </c>
      <c r="H62" s="176"/>
      <c r="I62" s="176"/>
      <c r="J62" s="176"/>
      <c r="K62" s="176"/>
      <c r="L62" s="176"/>
      <c r="M62" s="176"/>
      <c r="N62" s="176"/>
      <c r="O62" s="176"/>
      <c r="P62" s="176"/>
      <c r="Q62" s="135" t="s">
        <v>31</v>
      </c>
      <c r="R62" s="135"/>
      <c r="S62" s="136"/>
      <c r="T62" s="187"/>
      <c r="U62" s="187"/>
      <c r="V62" s="187"/>
      <c r="W62" s="187"/>
      <c r="X62" s="187"/>
      <c r="Y62" s="21"/>
      <c r="Z62" s="211"/>
      <c r="AA62" s="211"/>
      <c r="AB62" s="21"/>
      <c r="AC62" s="156"/>
      <c r="AD62" s="156"/>
      <c r="AE62" s="156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3"/>
      <c r="AQ62" s="213"/>
      <c r="AR62" s="213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23"/>
    </row>
    <row r="63" spans="2:60" s="42" customFormat="1" ht="10.8" customHeight="1" x14ac:dyDescent="0.15">
      <c r="B63" s="47"/>
      <c r="C63" s="48"/>
      <c r="D63" s="74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77"/>
      <c r="U63" s="48"/>
      <c r="V63" s="48"/>
      <c r="W63" s="48"/>
      <c r="X63" s="48"/>
      <c r="Y63" s="48"/>
      <c r="Z63" s="48"/>
      <c r="AA63" s="48"/>
      <c r="AB63" s="48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9"/>
    </row>
    <row r="64" spans="2:60" s="42" customFormat="1" ht="10.8" customHeight="1" x14ac:dyDescent="0.15">
      <c r="B64" s="47"/>
      <c r="C64" s="48"/>
      <c r="D64" s="74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77"/>
      <c r="U64" s="48"/>
      <c r="V64" s="48"/>
      <c r="W64" s="48"/>
      <c r="X64" s="48"/>
      <c r="Y64" s="48"/>
      <c r="Z64" s="48"/>
      <c r="AA64" s="48"/>
      <c r="AB64" s="48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9"/>
    </row>
    <row r="65" spans="2:60" s="42" customFormat="1" ht="10.199999999999999" customHeight="1" x14ac:dyDescent="0.15">
      <c r="B65" s="47"/>
      <c r="C65" s="48"/>
      <c r="D65" s="74"/>
      <c r="E65" s="69"/>
      <c r="F65" s="69"/>
      <c r="G65" s="69"/>
      <c r="H65" s="69"/>
      <c r="I65" s="69"/>
      <c r="J65" s="69"/>
      <c r="K65" s="69"/>
      <c r="L65" s="69"/>
      <c r="M65" s="69"/>
      <c r="N65" s="147" t="s">
        <v>70</v>
      </c>
      <c r="O65" s="147"/>
      <c r="P65" s="147"/>
      <c r="Q65" s="147"/>
      <c r="R65" s="147"/>
      <c r="S65" s="147"/>
      <c r="T65" s="147"/>
      <c r="U65" s="147"/>
      <c r="V65" s="147"/>
      <c r="W65" s="147"/>
      <c r="X65" s="48"/>
      <c r="Y65" s="48"/>
      <c r="Z65" s="48"/>
      <c r="AA65" s="48"/>
      <c r="AB65" s="48"/>
      <c r="AC65" s="138" t="s">
        <v>71</v>
      </c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9"/>
    </row>
    <row r="66" spans="2:60" s="42" customFormat="1" ht="25.2" customHeight="1" x14ac:dyDescent="0.2">
      <c r="B66" s="47"/>
      <c r="C66" s="48"/>
      <c r="D66" s="156" t="s">
        <v>67</v>
      </c>
      <c r="E66" s="156"/>
      <c r="F66" s="156"/>
      <c r="G66" s="156"/>
      <c r="H66" s="156"/>
      <c r="I66" s="156"/>
      <c r="J66" s="156"/>
      <c r="K66" s="156"/>
      <c r="L66" s="156"/>
      <c r="M66" s="156"/>
      <c r="N66" s="74"/>
      <c r="O66" s="166"/>
      <c r="P66" s="167"/>
      <c r="Q66" s="167"/>
      <c r="R66" s="167"/>
      <c r="S66" s="167"/>
      <c r="T66" s="167"/>
      <c r="U66" s="167"/>
      <c r="V66" s="168"/>
      <c r="W66" s="79"/>
      <c r="Y66" s="151" t="s">
        <v>23</v>
      </c>
      <c r="Z66" s="151"/>
      <c r="AA66" s="79"/>
      <c r="AB66" s="79"/>
      <c r="AC66" s="148" t="s">
        <v>59</v>
      </c>
      <c r="AD66" s="149"/>
      <c r="AE66" s="149"/>
      <c r="AF66" s="189">
        <f>50200*O66</f>
        <v>0</v>
      </c>
      <c r="AG66" s="189"/>
      <c r="AH66" s="189"/>
      <c r="AI66" s="189"/>
      <c r="AJ66" s="189"/>
      <c r="AK66" s="189"/>
      <c r="AL66" s="189"/>
      <c r="AM66" s="189"/>
      <c r="AN66" s="189"/>
      <c r="AO66" s="189"/>
      <c r="AP66" s="139" t="s">
        <v>31</v>
      </c>
      <c r="AQ66" s="139"/>
      <c r="AR66" s="140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9"/>
    </row>
    <row r="67" spans="2:60" s="42" customFormat="1" ht="10.8" customHeight="1" x14ac:dyDescent="0.15">
      <c r="B67" s="47"/>
      <c r="C67" s="219" t="s">
        <v>69</v>
      </c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48"/>
      <c r="V67" s="48"/>
      <c r="W67" s="48"/>
      <c r="X67" s="48"/>
      <c r="Y67" s="48"/>
      <c r="Z67" s="48"/>
      <c r="AA67" s="48"/>
      <c r="AB67" s="48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9"/>
    </row>
    <row r="68" spans="2:60" s="42" customFormat="1" ht="25.2" customHeight="1" x14ac:dyDescent="0.15">
      <c r="B68" s="47"/>
      <c r="C68" s="48"/>
      <c r="D68" s="50"/>
      <c r="E68" s="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78"/>
      <c r="S68" s="78"/>
      <c r="T68" s="21"/>
      <c r="U68" s="21"/>
      <c r="V68" s="21"/>
      <c r="W68" s="21"/>
      <c r="X68" s="21"/>
      <c r="Y68" s="21"/>
      <c r="Z68" s="21"/>
      <c r="AA68" s="21"/>
      <c r="AB68" s="21"/>
      <c r="AC68" s="157" t="s">
        <v>57</v>
      </c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9"/>
    </row>
    <row r="69" spans="2:60" s="42" customFormat="1" ht="25.2" customHeight="1" x14ac:dyDescent="0.2">
      <c r="B69" s="47"/>
      <c r="C69" s="48"/>
      <c r="D69" s="148" t="s">
        <v>60</v>
      </c>
      <c r="E69" s="149"/>
      <c r="F69" s="149"/>
      <c r="G69" s="176">
        <f>MIN(G62,AF66)</f>
        <v>0</v>
      </c>
      <c r="H69" s="176"/>
      <c r="I69" s="176"/>
      <c r="J69" s="176"/>
      <c r="K69" s="176"/>
      <c r="L69" s="176"/>
      <c r="M69" s="176"/>
      <c r="N69" s="176"/>
      <c r="O69" s="176"/>
      <c r="P69" s="176"/>
      <c r="Q69" s="135" t="s">
        <v>31</v>
      </c>
      <c r="R69" s="135"/>
      <c r="S69" s="136"/>
      <c r="T69" s="187" t="s">
        <v>49</v>
      </c>
      <c r="U69" s="187"/>
      <c r="V69" s="187"/>
      <c r="W69" s="187"/>
      <c r="X69" s="187"/>
      <c r="Y69" s="21"/>
      <c r="Z69" s="211" t="s">
        <v>23</v>
      </c>
      <c r="AA69" s="211"/>
      <c r="AB69" s="21"/>
      <c r="AC69" s="148" t="s">
        <v>61</v>
      </c>
      <c r="AD69" s="149"/>
      <c r="AE69" s="149"/>
      <c r="AF69" s="176">
        <f>G69*2/3</f>
        <v>0</v>
      </c>
      <c r="AG69" s="176"/>
      <c r="AH69" s="176"/>
      <c r="AI69" s="176"/>
      <c r="AJ69" s="176"/>
      <c r="AK69" s="176"/>
      <c r="AL69" s="176"/>
      <c r="AM69" s="176"/>
      <c r="AN69" s="176"/>
      <c r="AO69" s="176"/>
      <c r="AP69" s="135" t="s">
        <v>31</v>
      </c>
      <c r="AQ69" s="135"/>
      <c r="AR69" s="136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9"/>
    </row>
    <row r="70" spans="2:60" s="42" customFormat="1" ht="10.199999999999999" customHeight="1" x14ac:dyDescent="0.15">
      <c r="B70" s="47"/>
      <c r="C70" s="48"/>
      <c r="D70" s="182" t="s">
        <v>84</v>
      </c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77"/>
      <c r="U70" s="48"/>
      <c r="V70" s="48"/>
      <c r="W70" s="48"/>
      <c r="X70" s="48"/>
      <c r="Y70" s="48"/>
      <c r="Z70" s="48"/>
      <c r="AA70" s="48"/>
      <c r="AB70" s="48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9"/>
    </row>
    <row r="71" spans="2:60" s="42" customFormat="1" ht="10.199999999999999" customHeight="1" x14ac:dyDescent="0.15">
      <c r="B71" s="47"/>
      <c r="C71" s="48"/>
      <c r="D71" s="74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77"/>
      <c r="U71" s="48"/>
      <c r="V71" s="48"/>
      <c r="W71" s="48"/>
      <c r="X71" s="48"/>
      <c r="Y71" s="48"/>
      <c r="Z71" s="48"/>
      <c r="AA71" s="48"/>
      <c r="AB71" s="48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9"/>
    </row>
    <row r="72" spans="2:60" ht="12" customHeight="1" x14ac:dyDescent="0.15">
      <c r="B72" s="27"/>
      <c r="C72" s="21"/>
      <c r="D72" s="74"/>
      <c r="E72" s="157" t="s">
        <v>48</v>
      </c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69"/>
      <c r="T72" s="48"/>
      <c r="U72" s="48"/>
      <c r="V72" s="48"/>
      <c r="W72" s="48"/>
      <c r="X72" s="48"/>
      <c r="Y72" s="48"/>
      <c r="Z72" s="48"/>
      <c r="AA72" s="48"/>
      <c r="AB72" s="48"/>
      <c r="AC72" s="150" t="s">
        <v>53</v>
      </c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21"/>
      <c r="BH72" s="22"/>
    </row>
    <row r="73" spans="2:60" ht="25.2" customHeight="1" x14ac:dyDescent="0.2">
      <c r="B73" s="27"/>
      <c r="C73" s="21"/>
      <c r="D73" s="74"/>
      <c r="E73" s="184">
        <f>E34</f>
        <v>0</v>
      </c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6" t="s">
        <v>31</v>
      </c>
      <c r="Q73" s="186"/>
      <c r="R73" s="218"/>
      <c r="S73" s="70"/>
      <c r="T73" s="187" t="s">
        <v>49</v>
      </c>
      <c r="U73" s="187"/>
      <c r="V73" s="187"/>
      <c r="W73" s="187"/>
      <c r="X73" s="187"/>
      <c r="Y73" s="21"/>
      <c r="Z73" s="211" t="s">
        <v>23</v>
      </c>
      <c r="AA73" s="211"/>
      <c r="AB73" s="21"/>
      <c r="AC73" s="148" t="s">
        <v>62</v>
      </c>
      <c r="AD73" s="149"/>
      <c r="AE73" s="149"/>
      <c r="AF73" s="176">
        <f>E73*2/3</f>
        <v>0</v>
      </c>
      <c r="AG73" s="176"/>
      <c r="AH73" s="176"/>
      <c r="AI73" s="176"/>
      <c r="AJ73" s="176"/>
      <c r="AK73" s="176"/>
      <c r="AL73" s="176"/>
      <c r="AM73" s="176"/>
      <c r="AN73" s="176"/>
      <c r="AO73" s="176"/>
      <c r="AP73" s="135" t="s">
        <v>31</v>
      </c>
      <c r="AQ73" s="135"/>
      <c r="AR73" s="136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81"/>
      <c r="BH73" s="22"/>
    </row>
    <row r="74" spans="2:60" ht="24" customHeight="1" x14ac:dyDescent="0.15">
      <c r="B74" s="27"/>
      <c r="C74" s="21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79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69"/>
      <c r="AQ74" s="69"/>
      <c r="AR74" s="147" t="s">
        <v>63</v>
      </c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48"/>
      <c r="BH74" s="22"/>
    </row>
    <row r="75" spans="2:60" ht="25.2" customHeight="1" x14ac:dyDescent="0.2">
      <c r="B75" s="27"/>
      <c r="C75" s="21"/>
      <c r="D75" s="148" t="s">
        <v>61</v>
      </c>
      <c r="E75" s="149"/>
      <c r="F75" s="149"/>
      <c r="G75" s="176">
        <f>AF69</f>
        <v>0</v>
      </c>
      <c r="H75" s="176"/>
      <c r="I75" s="176"/>
      <c r="J75" s="176"/>
      <c r="K75" s="176"/>
      <c r="L75" s="176"/>
      <c r="M75" s="176"/>
      <c r="N75" s="176"/>
      <c r="O75" s="176"/>
      <c r="P75" s="176"/>
      <c r="Q75" s="135" t="s">
        <v>31</v>
      </c>
      <c r="R75" s="135"/>
      <c r="S75" s="136"/>
      <c r="T75" s="151" t="s">
        <v>14</v>
      </c>
      <c r="U75" s="151"/>
      <c r="V75" s="166" t="s">
        <v>62</v>
      </c>
      <c r="W75" s="167"/>
      <c r="X75" s="167"/>
      <c r="Y75" s="176">
        <f>AF73</f>
        <v>0</v>
      </c>
      <c r="Z75" s="176"/>
      <c r="AA75" s="176"/>
      <c r="AB75" s="176"/>
      <c r="AC75" s="176"/>
      <c r="AD75" s="176"/>
      <c r="AE75" s="176"/>
      <c r="AF75" s="176"/>
      <c r="AG75" s="176"/>
      <c r="AH75" s="176"/>
      <c r="AI75" s="135" t="s">
        <v>31</v>
      </c>
      <c r="AJ75" s="135"/>
      <c r="AK75" s="136"/>
      <c r="AL75" s="48"/>
      <c r="AM75" s="151" t="s">
        <v>23</v>
      </c>
      <c r="AN75" s="151"/>
      <c r="AO75" s="48"/>
      <c r="AP75" s="148" t="s">
        <v>64</v>
      </c>
      <c r="AQ75" s="149"/>
      <c r="AR75" s="149"/>
      <c r="AS75" s="189">
        <f>ROUNDDOWN(G75+Y75,-3)</f>
        <v>0</v>
      </c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39" t="s">
        <v>31</v>
      </c>
      <c r="BE75" s="139"/>
      <c r="BF75" s="140"/>
      <c r="BG75" s="21"/>
      <c r="BH75" s="22"/>
    </row>
    <row r="76" spans="2:60" ht="22.2" customHeight="1" x14ac:dyDescent="0.2">
      <c r="B76" s="27"/>
      <c r="C76" s="21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9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73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209" t="s">
        <v>3</v>
      </c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48"/>
      <c r="BF76" s="48"/>
      <c r="BG76" s="21"/>
      <c r="BH76" s="22"/>
    </row>
    <row r="77" spans="2:60" ht="19.2" x14ac:dyDescent="0.2">
      <c r="B77" s="117"/>
      <c r="C77" s="118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119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8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10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66"/>
      <c r="BF77" s="66"/>
      <c r="BG77" s="118"/>
      <c r="BH77" s="122"/>
    </row>
    <row r="78" spans="2:60" ht="25.2" customHeight="1" x14ac:dyDescent="0.2">
      <c r="B78" s="27"/>
      <c r="C78" s="21"/>
      <c r="D78" s="156" t="s">
        <v>65</v>
      </c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73"/>
      <c r="R78" s="148" t="s">
        <v>16</v>
      </c>
      <c r="S78" s="149"/>
      <c r="T78" s="149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5" t="s">
        <v>31</v>
      </c>
      <c r="AF78" s="135"/>
      <c r="AG78" s="136"/>
      <c r="AH78" s="75"/>
      <c r="AI78" s="75"/>
      <c r="AJ78" s="151" t="s">
        <v>23</v>
      </c>
      <c r="AK78" s="151"/>
      <c r="AL78" s="75"/>
      <c r="AM78" s="148" t="s">
        <v>72</v>
      </c>
      <c r="AN78" s="149"/>
      <c r="AO78" s="149"/>
      <c r="AP78" s="176">
        <f>IF(G22&gt;0,4500000-U78,0)</f>
        <v>0</v>
      </c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35" t="s">
        <v>31</v>
      </c>
      <c r="BB78" s="135"/>
      <c r="BC78" s="136"/>
      <c r="BD78" s="123"/>
      <c r="BE78" s="48"/>
      <c r="BF78" s="48"/>
      <c r="BG78" s="21"/>
      <c r="BH78" s="22"/>
    </row>
    <row r="79" spans="2:60" ht="13.8" customHeight="1" x14ac:dyDescent="0.2">
      <c r="B79" s="27"/>
      <c r="C79" s="21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199" t="s">
        <v>66</v>
      </c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09"/>
      <c r="AD79" s="109"/>
      <c r="AE79" s="109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104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48"/>
      <c r="BF79" s="48"/>
      <c r="BG79" s="21"/>
      <c r="BH79" s="22"/>
    </row>
    <row r="80" spans="2:60" ht="11.4" customHeight="1" x14ac:dyDescent="0.15">
      <c r="B80" s="27"/>
      <c r="C80" s="21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6"/>
      <c r="AD80" s="116"/>
      <c r="AE80" s="116"/>
      <c r="AF80" s="75"/>
      <c r="AG80" s="75"/>
      <c r="AH80" s="75"/>
      <c r="AI80" s="75"/>
      <c r="AJ80" s="75"/>
      <c r="AK80" s="75"/>
      <c r="AL80" s="75"/>
      <c r="AM80" s="106"/>
      <c r="AN80" s="106"/>
      <c r="AO80" s="206" t="s">
        <v>63</v>
      </c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206"/>
      <c r="BE80" s="48"/>
      <c r="BF80" s="48"/>
      <c r="BG80" s="21"/>
      <c r="BH80" s="22"/>
    </row>
    <row r="81" spans="2:60" ht="25.2" customHeight="1" x14ac:dyDescent="0.2">
      <c r="B81" s="27"/>
      <c r="C81" s="21"/>
      <c r="D81" s="73"/>
      <c r="E81" s="73"/>
      <c r="F81" s="73"/>
      <c r="G81" s="73"/>
      <c r="H81" s="73"/>
      <c r="I81" s="73"/>
      <c r="J81" s="73"/>
      <c r="AB81" s="115"/>
      <c r="AC81" s="116"/>
      <c r="AD81" s="116"/>
      <c r="AE81" s="116"/>
      <c r="AF81" s="75"/>
      <c r="AG81" s="75"/>
      <c r="AH81" s="75"/>
      <c r="AI81" s="75"/>
      <c r="AJ81" s="75"/>
      <c r="AK81" s="75"/>
      <c r="AL81" s="75"/>
      <c r="AM81" s="143" t="s">
        <v>73</v>
      </c>
      <c r="AN81" s="144"/>
      <c r="AO81" s="144"/>
      <c r="AP81" s="202">
        <f>MIN(AS75,AP78)</f>
        <v>0</v>
      </c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0" t="s">
        <v>31</v>
      </c>
      <c r="BB81" s="200"/>
      <c r="BC81" s="201"/>
      <c r="BE81" s="48"/>
      <c r="BF81" s="48"/>
      <c r="BG81" s="21"/>
      <c r="BH81" s="22"/>
    </row>
    <row r="82" spans="2:60" ht="19.2" x14ac:dyDescent="0.2">
      <c r="B82" s="27"/>
      <c r="C82" s="21"/>
      <c r="D82" s="73"/>
      <c r="E82" s="73"/>
      <c r="F82" s="73"/>
      <c r="G82" s="73"/>
      <c r="H82" s="73"/>
      <c r="I82" s="73"/>
      <c r="J82" s="73"/>
      <c r="AB82" s="115"/>
      <c r="AC82" s="116"/>
      <c r="AD82" s="116"/>
      <c r="AE82" s="116"/>
      <c r="AF82" s="75"/>
      <c r="AG82" s="75"/>
      <c r="AH82" s="75"/>
      <c r="AI82" s="75"/>
      <c r="AJ82" s="75"/>
      <c r="AK82" s="75"/>
      <c r="AL82" s="75"/>
      <c r="AM82" s="113"/>
      <c r="AN82" s="113"/>
      <c r="AO82" s="207" t="s">
        <v>85</v>
      </c>
      <c r="AP82" s="208"/>
      <c r="AQ82" s="208"/>
      <c r="AR82" s="208"/>
      <c r="AS82" s="208"/>
      <c r="AT82" s="208"/>
      <c r="AU82" s="208"/>
      <c r="AV82" s="208"/>
      <c r="AW82" s="208"/>
      <c r="AX82" s="208"/>
      <c r="AY82" s="208"/>
      <c r="AZ82" s="208"/>
      <c r="BA82" s="208"/>
      <c r="BB82" s="112"/>
      <c r="BC82" s="112"/>
      <c r="BE82" s="48"/>
      <c r="BF82" s="48"/>
      <c r="BG82" s="21"/>
      <c r="BH82" s="22"/>
    </row>
    <row r="83" spans="2:60" ht="27.6" customHeight="1" x14ac:dyDescent="0.2">
      <c r="B83" s="128"/>
      <c r="C83" s="19"/>
      <c r="D83" s="111"/>
      <c r="E83" s="111"/>
      <c r="F83" s="111"/>
      <c r="G83" s="111"/>
      <c r="H83" s="111"/>
      <c r="I83" s="111"/>
      <c r="J83" s="111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26"/>
      <c r="AC83" s="127"/>
      <c r="AD83" s="127"/>
      <c r="AE83" s="127"/>
      <c r="AF83" s="113"/>
      <c r="AG83" s="113"/>
      <c r="AH83" s="113"/>
      <c r="AI83" s="113"/>
      <c r="AJ83" s="113"/>
      <c r="AK83" s="113"/>
      <c r="AL83" s="113"/>
      <c r="AM83" s="113"/>
      <c r="AN83" s="113"/>
      <c r="AO83" s="124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12"/>
      <c r="BC83" s="112"/>
      <c r="BD83" s="19"/>
      <c r="BE83" s="112"/>
      <c r="BF83" s="112"/>
      <c r="BG83" s="19"/>
      <c r="BH83" s="19"/>
    </row>
    <row r="84" spans="2:60" ht="24" customHeight="1" x14ac:dyDescent="0.15">
      <c r="B84" s="129" t="s">
        <v>77</v>
      </c>
      <c r="C84" s="19"/>
      <c r="D84" s="111"/>
      <c r="E84" s="111"/>
      <c r="F84" s="111"/>
      <c r="G84" s="111"/>
      <c r="H84" s="111"/>
      <c r="I84" s="111"/>
      <c r="J84" s="111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12"/>
      <c r="AC84" s="112"/>
      <c r="AD84" s="112"/>
      <c r="AE84" s="111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4"/>
      <c r="AQ84" s="114"/>
      <c r="AR84" s="203" t="s">
        <v>63</v>
      </c>
      <c r="AS84" s="203"/>
      <c r="AT84" s="203"/>
      <c r="AU84" s="203"/>
      <c r="AV84" s="203"/>
      <c r="AW84" s="203"/>
      <c r="AX84" s="203"/>
      <c r="AY84" s="203"/>
      <c r="AZ84" s="203"/>
      <c r="BA84" s="203"/>
      <c r="BB84" s="203"/>
      <c r="BC84" s="203"/>
      <c r="BD84" s="203"/>
      <c r="BE84" s="203"/>
      <c r="BF84" s="203"/>
      <c r="BG84" s="19"/>
      <c r="BH84" s="20"/>
    </row>
    <row r="85" spans="2:60" ht="25.2" customHeight="1" x14ac:dyDescent="0.2">
      <c r="B85" s="27"/>
      <c r="C85" s="21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9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73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143" t="s">
        <v>74</v>
      </c>
      <c r="AQ85" s="144"/>
      <c r="AR85" s="144"/>
      <c r="AS85" s="202">
        <f>MAX(AU49,AP81)</f>
        <v>0</v>
      </c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0" t="s">
        <v>31</v>
      </c>
      <c r="BE85" s="200"/>
      <c r="BF85" s="201"/>
      <c r="BG85" s="21"/>
      <c r="BH85" s="22"/>
    </row>
    <row r="86" spans="2:60" ht="18" customHeight="1" x14ac:dyDescent="0.2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107"/>
      <c r="AQ86" s="107"/>
      <c r="AR86" s="204" t="s">
        <v>86</v>
      </c>
      <c r="AS86" s="205"/>
      <c r="AT86" s="205"/>
      <c r="AU86" s="205"/>
      <c r="AV86" s="205"/>
      <c r="AW86" s="205"/>
      <c r="AX86" s="205"/>
      <c r="AY86" s="205"/>
      <c r="AZ86" s="205"/>
      <c r="BA86" s="205"/>
      <c r="BB86" s="205"/>
      <c r="BC86" s="205"/>
      <c r="BD86" s="205"/>
      <c r="BE86" s="108"/>
      <c r="BF86" s="108"/>
      <c r="BG86" s="36"/>
      <c r="BH86" s="37"/>
    </row>
    <row r="89" spans="2:60" ht="16.2" x14ac:dyDescent="0.2">
      <c r="B89" s="25" t="s">
        <v>46</v>
      </c>
      <c r="D89" s="13"/>
      <c r="M89" s="13"/>
      <c r="R89" s="13"/>
    </row>
    <row r="90" spans="2:60" x14ac:dyDescent="0.2">
      <c r="B90" s="26"/>
      <c r="C90" s="19"/>
      <c r="D90" s="146" t="s">
        <v>17</v>
      </c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9"/>
      <c r="U90" s="19"/>
      <c r="V90" s="19"/>
      <c r="W90" s="19"/>
      <c r="X90" s="146" t="s">
        <v>20</v>
      </c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9"/>
      <c r="AO90" s="19"/>
      <c r="AP90" s="19"/>
      <c r="AQ90" s="19"/>
      <c r="AR90" s="146" t="s">
        <v>13</v>
      </c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20"/>
    </row>
    <row r="91" spans="2:60" x14ac:dyDescent="0.2">
      <c r="B91" s="27"/>
      <c r="C91" s="21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21"/>
      <c r="U91" s="21"/>
      <c r="V91" s="21"/>
      <c r="W91" s="21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29"/>
      <c r="AO91" s="29"/>
      <c r="AP91" s="21"/>
      <c r="AQ91" s="21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22"/>
    </row>
    <row r="92" spans="2:60" ht="25.2" customHeight="1" x14ac:dyDescent="0.2">
      <c r="B92" s="31"/>
      <c r="C92" s="11"/>
      <c r="D92" s="154" t="s">
        <v>35</v>
      </c>
      <c r="E92" s="155"/>
      <c r="F92" s="155"/>
      <c r="G92" s="134">
        <f>IF(AS85&gt;0,AU12,0)</f>
        <v>0</v>
      </c>
      <c r="H92" s="195"/>
      <c r="I92" s="195"/>
      <c r="J92" s="195"/>
      <c r="K92" s="195"/>
      <c r="L92" s="195"/>
      <c r="M92" s="195"/>
      <c r="N92" s="195"/>
      <c r="O92" s="195"/>
      <c r="P92" s="195"/>
      <c r="Q92" s="135" t="s">
        <v>31</v>
      </c>
      <c r="R92" s="135"/>
      <c r="S92" s="136"/>
      <c r="T92" s="1"/>
      <c r="U92" s="151" t="s">
        <v>41</v>
      </c>
      <c r="V92" s="151"/>
      <c r="W92" s="1"/>
      <c r="X92" s="148" t="s">
        <v>74</v>
      </c>
      <c r="Y92" s="149"/>
      <c r="Z92" s="149"/>
      <c r="AA92" s="134">
        <f>IF(AU12&gt;0,AS85,0)</f>
        <v>0</v>
      </c>
      <c r="AB92" s="134"/>
      <c r="AC92" s="134"/>
      <c r="AD92" s="134"/>
      <c r="AE92" s="134"/>
      <c r="AF92" s="134"/>
      <c r="AG92" s="134"/>
      <c r="AH92" s="134"/>
      <c r="AI92" s="134"/>
      <c r="AJ92" s="134"/>
      <c r="AK92" s="135" t="s">
        <v>31</v>
      </c>
      <c r="AL92" s="135"/>
      <c r="AM92" s="136"/>
      <c r="AN92" s="45"/>
      <c r="AO92" s="151" t="s">
        <v>24</v>
      </c>
      <c r="AP92" s="151"/>
      <c r="AQ92" s="46"/>
      <c r="AR92" s="190">
        <f>G92+AA92</f>
        <v>0</v>
      </c>
      <c r="AS92" s="191"/>
      <c r="AT92" s="191"/>
      <c r="AU92" s="191"/>
      <c r="AV92" s="191"/>
      <c r="AW92" s="191"/>
      <c r="AX92" s="191"/>
      <c r="AY92" s="191"/>
      <c r="AZ92" s="191"/>
      <c r="BA92" s="191"/>
      <c r="BB92" s="191"/>
      <c r="BC92" s="191"/>
      <c r="BD92" s="191"/>
      <c r="BE92" s="152" t="s">
        <v>31</v>
      </c>
      <c r="BF92" s="152"/>
      <c r="BG92" s="153"/>
      <c r="BH92" s="23"/>
    </row>
    <row r="93" spans="2:60" ht="19.2" x14ac:dyDescent="0.2">
      <c r="B93" s="47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49"/>
    </row>
    <row r="94" spans="2:60" x14ac:dyDescent="0.2"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7"/>
    </row>
  </sheetData>
  <mergeCells count="192">
    <mergeCell ref="D92:F92"/>
    <mergeCell ref="U92:V92"/>
    <mergeCell ref="AA92:AJ92"/>
    <mergeCell ref="N65:W65"/>
    <mergeCell ref="AC65:AR65"/>
    <mergeCell ref="F68:Q68"/>
    <mergeCell ref="AC68:AR68"/>
    <mergeCell ref="AP43:AR43"/>
    <mergeCell ref="AR44:BG45"/>
    <mergeCell ref="AP73:AR73"/>
    <mergeCell ref="E72:R72"/>
    <mergeCell ref="D66:M66"/>
    <mergeCell ref="AP69:AR69"/>
    <mergeCell ref="AF66:AO66"/>
    <mergeCell ref="AP66:AR66"/>
    <mergeCell ref="C67:T67"/>
    <mergeCell ref="D74:S74"/>
    <mergeCell ref="D75:F75"/>
    <mergeCell ref="D43:L43"/>
    <mergeCell ref="N43:AA43"/>
    <mergeCell ref="AR90:BG91"/>
    <mergeCell ref="AK92:AM92"/>
    <mergeCell ref="Q46:S46"/>
    <mergeCell ref="Q92:S92"/>
    <mergeCell ref="AO92:AP92"/>
    <mergeCell ref="X47:AM48"/>
    <mergeCell ref="G92:P92"/>
    <mergeCell ref="X46:Z46"/>
    <mergeCell ref="BE92:BG92"/>
    <mergeCell ref="AR92:BD92"/>
    <mergeCell ref="X92:Z92"/>
    <mergeCell ref="AU49:BD49"/>
    <mergeCell ref="AR47:BG48"/>
    <mergeCell ref="AR50:BG50"/>
    <mergeCell ref="AR49:AT49"/>
    <mergeCell ref="BE49:BG49"/>
    <mergeCell ref="AR46:AT46"/>
    <mergeCell ref="BE46:BG46"/>
    <mergeCell ref="AU46:BD46"/>
    <mergeCell ref="D90:S91"/>
    <mergeCell ref="E73:O73"/>
    <mergeCell ref="P73:R73"/>
    <mergeCell ref="T73:X73"/>
    <mergeCell ref="Z73:AA73"/>
    <mergeCell ref="AC73:AE73"/>
    <mergeCell ref="AF73:AO73"/>
    <mergeCell ref="X90:AM91"/>
    <mergeCell ref="AP56:AR56"/>
    <mergeCell ref="AB1:BI1"/>
    <mergeCell ref="AP34:AR34"/>
    <mergeCell ref="Z34:AA34"/>
    <mergeCell ref="AI38:AK38"/>
    <mergeCell ref="T38:U38"/>
    <mergeCell ref="BE16:BG16"/>
    <mergeCell ref="D26:M26"/>
    <mergeCell ref="G30:P30"/>
    <mergeCell ref="AR10:BG11"/>
    <mergeCell ref="AM12:AO12"/>
    <mergeCell ref="AU12:BD12"/>
    <mergeCell ref="BE12:BG12"/>
    <mergeCell ref="AR13:BG13"/>
    <mergeCell ref="AN14:BG15"/>
    <mergeCell ref="AR12:AT12"/>
    <mergeCell ref="D30:F30"/>
    <mergeCell ref="AV16:BD16"/>
    <mergeCell ref="AC23:AR25"/>
    <mergeCell ref="AC27:AR29"/>
    <mergeCell ref="T30:X30"/>
    <mergeCell ref="Z30:AA30"/>
    <mergeCell ref="AP26:AR26"/>
    <mergeCell ref="AP30:AR30"/>
    <mergeCell ref="AE31:AQ31"/>
    <mergeCell ref="BD38:BF38"/>
    <mergeCell ref="AS38:BC38"/>
    <mergeCell ref="AC32:AR33"/>
    <mergeCell ref="AP38:AR38"/>
    <mergeCell ref="AC34:AE34"/>
    <mergeCell ref="AF34:AO34"/>
    <mergeCell ref="V38:X38"/>
    <mergeCell ref="Y38:AH38"/>
    <mergeCell ref="AM38:AN38"/>
    <mergeCell ref="AR16:AU16"/>
    <mergeCell ref="AC30:AE30"/>
    <mergeCell ref="Y26:Z26"/>
    <mergeCell ref="AC26:AE26"/>
    <mergeCell ref="AF26:AO26"/>
    <mergeCell ref="AC8:AL8"/>
    <mergeCell ref="D6:P7"/>
    <mergeCell ref="Z8:AB8"/>
    <mergeCell ref="N8:P8"/>
    <mergeCell ref="Z10:AO11"/>
    <mergeCell ref="AM8:AO8"/>
    <mergeCell ref="Q22:S22"/>
    <mergeCell ref="D22:F22"/>
    <mergeCell ref="AF30:AO30"/>
    <mergeCell ref="G22:P22"/>
    <mergeCell ref="AF20:AO21"/>
    <mergeCell ref="R8:X8"/>
    <mergeCell ref="D8:M8"/>
    <mergeCell ref="D10:L11"/>
    <mergeCell ref="M12:Y12"/>
    <mergeCell ref="D12:L12"/>
    <mergeCell ref="AC12:AL12"/>
    <mergeCell ref="Z12:AB12"/>
    <mergeCell ref="AB9:AN9"/>
    <mergeCell ref="O26:V26"/>
    <mergeCell ref="Q30:S30"/>
    <mergeCell ref="N23:W25"/>
    <mergeCell ref="F21:Q21"/>
    <mergeCell ref="B20:S20"/>
    <mergeCell ref="E32:R33"/>
    <mergeCell ref="D35:S35"/>
    <mergeCell ref="B27:W27"/>
    <mergeCell ref="G75:P75"/>
    <mergeCell ref="Q75:S75"/>
    <mergeCell ref="T75:U75"/>
    <mergeCell ref="V75:X75"/>
    <mergeCell ref="D41:L42"/>
    <mergeCell ref="G46:P46"/>
    <mergeCell ref="D46:F46"/>
    <mergeCell ref="U46:V46"/>
    <mergeCell ref="Q62:S62"/>
    <mergeCell ref="T62:X62"/>
    <mergeCell ref="D31:S31"/>
    <mergeCell ref="D70:S70"/>
    <mergeCell ref="O66:V66"/>
    <mergeCell ref="D69:F69"/>
    <mergeCell ref="G69:P69"/>
    <mergeCell ref="Q69:S69"/>
    <mergeCell ref="T69:X69"/>
    <mergeCell ref="T34:X34"/>
    <mergeCell ref="P34:R34"/>
    <mergeCell ref="E34:O34"/>
    <mergeCell ref="D38:F38"/>
    <mergeCell ref="F61:Q61"/>
    <mergeCell ref="AC61:AR61"/>
    <mergeCell ref="D62:F62"/>
    <mergeCell ref="G62:P62"/>
    <mergeCell ref="G38:P38"/>
    <mergeCell ref="Q38:S38"/>
    <mergeCell ref="D56:F56"/>
    <mergeCell ref="G56:P56"/>
    <mergeCell ref="Q56:S56"/>
    <mergeCell ref="F55:Q55"/>
    <mergeCell ref="T56:X56"/>
    <mergeCell ref="Z56:AA56"/>
    <mergeCell ref="AC56:AE56"/>
    <mergeCell ref="AF56:AO56"/>
    <mergeCell ref="AC55:AR55"/>
    <mergeCell ref="AR39:BD39"/>
    <mergeCell ref="Z69:AA69"/>
    <mergeCell ref="AC69:AE69"/>
    <mergeCell ref="AF69:AO69"/>
    <mergeCell ref="Z62:AA62"/>
    <mergeCell ref="AC62:AE62"/>
    <mergeCell ref="AF62:AO62"/>
    <mergeCell ref="AP62:AR62"/>
    <mergeCell ref="AF43:AO43"/>
    <mergeCell ref="AA46:AJ46"/>
    <mergeCell ref="AO46:AP46"/>
    <mergeCell ref="AK46:AM46"/>
    <mergeCell ref="AC43:AE43"/>
    <mergeCell ref="Y66:Z66"/>
    <mergeCell ref="AC66:AE66"/>
    <mergeCell ref="AR74:BF74"/>
    <mergeCell ref="AR84:BF84"/>
    <mergeCell ref="AP78:AZ78"/>
    <mergeCell ref="AR86:BD86"/>
    <mergeCell ref="AC72:AR72"/>
    <mergeCell ref="AO80:BC80"/>
    <mergeCell ref="AM81:AO81"/>
    <mergeCell ref="AP81:AZ81"/>
    <mergeCell ref="BA81:BC81"/>
    <mergeCell ref="AO82:BA82"/>
    <mergeCell ref="BA78:BC78"/>
    <mergeCell ref="BD75:BF75"/>
    <mergeCell ref="AR76:BD76"/>
    <mergeCell ref="AI75:AK75"/>
    <mergeCell ref="AM75:AN75"/>
    <mergeCell ref="AP75:AR75"/>
    <mergeCell ref="AS75:BC75"/>
    <mergeCell ref="AE78:AG78"/>
    <mergeCell ref="Y75:AH75"/>
    <mergeCell ref="D78:P78"/>
    <mergeCell ref="R78:T78"/>
    <mergeCell ref="U78:AD78"/>
    <mergeCell ref="R79:AB79"/>
    <mergeCell ref="AJ78:AK78"/>
    <mergeCell ref="AM78:AO78"/>
    <mergeCell ref="AP85:AR85"/>
    <mergeCell ref="BD85:BF85"/>
    <mergeCell ref="AS85:BC85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共同住宅等（補強）</vt:lpstr>
      <vt:lpstr>【緊急輸送道路閉塞建築物】共同住宅等（補強）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2021-03-19T00:25:40Z</cp:lastPrinted>
  <dcterms:created xsi:type="dcterms:W3CDTF">2010-03-04T07:39:53Z</dcterms:created>
  <dcterms:modified xsi:type="dcterms:W3CDTF">2021-03-30T01:45:29Z</dcterms:modified>
</cp:coreProperties>
</file>