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業務\R5\交通量調査結果公表資料作成\11_HPデータ最終\download\"/>
    </mc:Choice>
  </mc:AlternateContent>
  <bookViews>
    <workbookView xWindow="0" yWindow="0" windowWidth="23040" windowHeight="9096" tabRatio="861"/>
  </bookViews>
  <sheets>
    <sheet name="路線リスト" sheetId="1" r:id="rId1"/>
    <sheet name="交通量総括表(歩行者系）_H27" sheetId="70" state="hidden" r:id="rId2"/>
    <sheet name="一般国道16号" sheetId="14" state="hidden" r:id="rId3"/>
    <sheet name="一般国道17号" sheetId="11" state="hidden" r:id="rId4"/>
    <sheet name="交通量総括表(歩行者系）" sheetId="71" r:id="rId5"/>
    <sheet name="一般国道１２２号" sheetId="12" r:id="rId6"/>
    <sheet name="一般国国道４６３号" sheetId="13" r:id="rId7"/>
    <sheet name="さいたま川口線" sheetId="7" r:id="rId8"/>
    <sheet name="さいたま春日部線" sheetId="9" r:id="rId9"/>
    <sheet name="さいたま菖蒲線" sheetId="10" state="hidden" r:id="rId10"/>
    <sheet name="さいたま草加線" sheetId="17" r:id="rId11"/>
    <sheet name="川口上尾線" sheetId="18" r:id="rId12"/>
    <sheet name="さいたま東村山線" sheetId="19" r:id="rId13"/>
    <sheet name="越谷岩槻線" sheetId="20" r:id="rId14"/>
    <sheet name="さいたまふじみ野所沢線" sheetId="21" r:id="rId15"/>
    <sheet name="さいたま鴻巣線" sheetId="22" r:id="rId16"/>
    <sheet name="さいたま幸手線" sheetId="23" r:id="rId17"/>
    <sheet name="朝霞蕨線" sheetId="24" state="hidden" r:id="rId18"/>
    <sheet name="野田岩槻線" sheetId="25" r:id="rId19"/>
    <sheet name="大宮停車場線" sheetId="26" r:id="rId20"/>
    <sheet name="吉場安行東京線" sheetId="27" state="hidden" r:id="rId21"/>
    <sheet name="さいたま鳩ヶ谷線" sheetId="28" state="hidden" r:id="rId22"/>
    <sheet name="北浦和停車場線" sheetId="29" r:id="rId23"/>
    <sheet name="与野停車場線" sheetId="30" r:id="rId24"/>
    <sheet name="上木崎与野停車場線" sheetId="31" r:id="rId25"/>
    <sheet name="大宮停車場大成線" sheetId="32" r:id="rId26"/>
    <sheet name="宮原停車場線" sheetId="33" r:id="rId27"/>
    <sheet name="東大宮停車場線" sheetId="34" r:id="rId28"/>
    <sheet name="蓮田杉戸線" sheetId="35" r:id="rId29"/>
    <sheet name="さいたま北袋線" sheetId="36" r:id="rId30"/>
    <sheet name="鴻巣桶川さいたま線" sheetId="37" r:id="rId31"/>
    <sheet name="大谷本郷さいたま線" sheetId="38" r:id="rId32"/>
    <sheet name="曲本さいたま線" sheetId="39" r:id="rId33"/>
    <sheet name="新方須賀さいたま線" sheetId="40" r:id="rId34"/>
    <sheet name="宗岡さいたま線" sheetId="41" r:id="rId35"/>
    <sheet name="上野さいたま線" sheetId="42" r:id="rId36"/>
    <sheet name="大間木蕨線" sheetId="43" state="hidden" r:id="rId37"/>
    <sheet name="東門前蓮田線" sheetId="44" state="hidden" r:id="rId38"/>
    <sheet name="蒲生岩槻線" sheetId="45" r:id="rId39"/>
    <sheet name="大野島越谷線" sheetId="46" state="hidden" r:id="rId40"/>
    <sheet name="東大門安行西立野線" sheetId="47" state="hidden" r:id="rId41"/>
    <sheet name="大和田停車場線" sheetId="48" r:id="rId42"/>
    <sheet name="岩槻停車場線" sheetId="49" r:id="rId43"/>
    <sheet name="新都心南通り線" sheetId="50" r:id="rId44"/>
    <sheet name="三橋中央通線" sheetId="51" r:id="rId45"/>
    <sheet name="けやき通北線" sheetId="52" r:id="rId46"/>
    <sheet name="けやき通東線" sheetId="53" r:id="rId47"/>
    <sheet name="けやき通中央線" sheetId="54" r:id="rId48"/>
    <sheet name="桜木広路線" sheetId="55" r:id="rId49"/>
    <sheet name="加茂宮広路線" sheetId="56" r:id="rId50"/>
    <sheet name="南浦和越谷線" sheetId="57" r:id="rId51"/>
    <sheet name="浦和東京線" sheetId="58" r:id="rId52"/>
    <sheet name="浦和岩槻線" sheetId="59" r:id="rId53"/>
    <sheet name="美園１号線" sheetId="60" r:id="rId54"/>
    <sheet name="南浦和越谷線2" sheetId="61" r:id="rId55"/>
    <sheet name="市道７１５号線" sheetId="62" r:id="rId56"/>
    <sheet name="幹線市道" sheetId="63" r:id="rId57"/>
  </sheets>
  <definedNames>
    <definedName name="_xlnm._FilterDatabase" localSheetId="47">けやき通中央線!$B$9:$J$9</definedName>
    <definedName name="_xlnm._FilterDatabase" localSheetId="46">けやき通東線!$B$9:$J$9</definedName>
    <definedName name="_xlnm._FilterDatabase" localSheetId="45">けやき通北線!$B$9:$J$9</definedName>
    <definedName name="_xlnm._FilterDatabase" localSheetId="14">さいたまふじみ野所沢線!$B$9:$J$12</definedName>
    <definedName name="_xlnm._FilterDatabase" localSheetId="16">さいたま幸手線!$B$9:$J$11</definedName>
    <definedName name="_xlnm._FilterDatabase" localSheetId="15">さいたま鴻巣線!$B$9:$J$13</definedName>
    <definedName name="_xlnm._FilterDatabase" localSheetId="8" hidden="1">さいたま春日部線!$A$9:$K$9</definedName>
    <definedName name="_xlnm._FilterDatabase" localSheetId="9">さいたま菖蒲線!$B$9:$J$10</definedName>
    <definedName name="_xlnm._FilterDatabase" localSheetId="7">さいたま川口線!$B$9:$J$12</definedName>
    <definedName name="_xlnm._FilterDatabase" localSheetId="10">さいたま草加線!$B$9:$J$12</definedName>
    <definedName name="_xlnm._FilterDatabase" localSheetId="12" hidden="1">さいたま東村山線!$A$5:$K$5</definedName>
    <definedName name="_xlnm._FilterDatabase" localSheetId="21">さいたま鳩ヶ谷線!$B$9:$J$10</definedName>
    <definedName name="_xlnm._FilterDatabase" localSheetId="29">さいたま北袋線!$B$9:$J$10</definedName>
    <definedName name="_xlnm._FilterDatabase" localSheetId="6">一般国国道４６３号!$B$9:$J$19</definedName>
    <definedName name="_xlnm._FilterDatabase" localSheetId="5">一般国道１２２号!$B$9:$J$14</definedName>
    <definedName name="_xlnm._FilterDatabase" localSheetId="2">一般国道16号!$B$9:$J$14</definedName>
    <definedName name="_xlnm._FilterDatabase" localSheetId="3">一般国道17号!$B$9:$J$16</definedName>
    <definedName name="_xlnm._FilterDatabase" localSheetId="52">浦和岩槻線!$B$9:$J$9</definedName>
    <definedName name="_xlnm._FilterDatabase" localSheetId="51">浦和東京線!$B$9:$J$9</definedName>
    <definedName name="_xlnm._FilterDatabase" localSheetId="13">越谷岩槻線!$B$9:$J$10</definedName>
    <definedName name="_xlnm._FilterDatabase" localSheetId="49">加茂宮広路線!$B$9:$J$9</definedName>
    <definedName name="_xlnm._FilterDatabase" localSheetId="38">蒲生岩槻線!$B$9:$J$9</definedName>
    <definedName name="_xlnm._FilterDatabase" localSheetId="42">岩槻停車場線!$B$9:$J$9</definedName>
    <definedName name="_xlnm._FilterDatabase" localSheetId="20">吉場安行東京線!$B$9:$J$10</definedName>
    <definedName name="_xlnm._FilterDatabase" localSheetId="26">宮原停車場線!$B$9:$J$10</definedName>
    <definedName name="_xlnm._FilterDatabase" localSheetId="32">曲本さいたま線!$B$9:$J$11</definedName>
    <definedName name="_xlnm._FilterDatabase" localSheetId="4" hidden="1">'交通量総括表(歩行者系）'!$A$10:$J$111</definedName>
    <definedName name="_xlnm._FilterDatabase" localSheetId="1" hidden="1">'交通量総括表(歩行者系）_H27'!$A$10:$BE$137</definedName>
    <definedName name="_xlnm._FilterDatabase" localSheetId="30">鴻巣桶川さいたま線!$B$9:$J$13</definedName>
    <definedName name="_xlnm._FilterDatabase" localSheetId="48">桜木広路線!$B$9:$J$9</definedName>
    <definedName name="_xlnm._FilterDatabase" localSheetId="44">三橋中央通線!$B$9:$J$9</definedName>
    <definedName name="_xlnm._FilterDatabase" localSheetId="55">市道７１５号線!$B$9:$J$9</definedName>
    <definedName name="_xlnm._FilterDatabase" localSheetId="34">宗岡さいたま線!$B$9:$J$12</definedName>
    <definedName name="_xlnm._FilterDatabase" localSheetId="24">上木崎与野停車場線!$B$9:$J$10</definedName>
    <definedName name="_xlnm._FilterDatabase" localSheetId="35">上野さいたま線!$B$9:$J$11</definedName>
    <definedName name="_xlnm._FilterDatabase" localSheetId="43">新都心南通り線!$B$9:$J$9</definedName>
    <definedName name="_xlnm._FilterDatabase" localSheetId="33">新方須賀さいたま線!$B$9:$J$13</definedName>
    <definedName name="_xlnm._FilterDatabase" localSheetId="11" hidden="1">川口上尾線!$A$9:$K$9</definedName>
    <definedName name="_xlnm._FilterDatabase" localSheetId="36">大間木蕨線!$B$9:$J$10</definedName>
    <definedName name="_xlnm._FilterDatabase" localSheetId="19">大宮停車場線!$B$9:$J$10</definedName>
    <definedName name="_xlnm._FilterDatabase" localSheetId="25">大宮停車場大成線!$B$9:$J$10</definedName>
    <definedName name="_xlnm._FilterDatabase" localSheetId="31">大谷本郷さいたま線!$B$9:$J$15</definedName>
    <definedName name="_xlnm._FilterDatabase" localSheetId="39">大野島越谷線!$B$9:$J$9</definedName>
    <definedName name="_xlnm._FilterDatabase" localSheetId="41">大和田停車場線!$B$9:$J$9</definedName>
    <definedName name="_xlnm._FilterDatabase" localSheetId="17">朝霞蕨線!$B$9:$J$11</definedName>
    <definedName name="_xlnm._FilterDatabase" localSheetId="27">東大宮停車場線!$B$9:$J$10</definedName>
    <definedName name="_xlnm._FilterDatabase" localSheetId="40">東大門安行西立野線!$B$9:$J$9</definedName>
    <definedName name="_xlnm._FilterDatabase" localSheetId="37">東門前蓮田線!$B$9:$J$10</definedName>
    <definedName name="_xlnm._FilterDatabase" localSheetId="50">南浦和越谷線!$B$9:$J$9</definedName>
    <definedName name="_xlnm._FilterDatabase" localSheetId="54">南浦和越谷線2!$B$9:$J$9</definedName>
    <definedName name="_xlnm._FilterDatabase" localSheetId="53">美園１号線!$B$9:$J$9</definedName>
    <definedName name="_xlnm._FilterDatabase" localSheetId="22">北浦和停車場線!$B$9:$J$10</definedName>
    <definedName name="_xlnm._FilterDatabase" localSheetId="18">野田岩槻線!$B$9:$J$10</definedName>
    <definedName name="_xlnm._FilterDatabase" localSheetId="23">与野停車場線!$B$9:$J$10</definedName>
    <definedName name="_xlnm._FilterDatabase" localSheetId="28">蓮田杉戸線!$B$9:$J$10</definedName>
    <definedName name="_xlnm.Print_Area" localSheetId="47">けやき通中央線!$A$1:$K$10</definedName>
    <definedName name="_xlnm.Print_Area" localSheetId="46">けやき通東線!$A$1:$K$10</definedName>
    <definedName name="_xlnm.Print_Area" localSheetId="45">けやき通北線!$A$1:$K$10</definedName>
    <definedName name="_xlnm.Print_Area" localSheetId="14">さいたまふじみ野所沢線!$A$1:$K$12</definedName>
    <definedName name="_xlnm.Print_Area" localSheetId="16">さいたま幸手線!$A$1:$K$11</definedName>
    <definedName name="_xlnm.Print_Area" localSheetId="15">さいたま鴻巣線!$A$1:$K$13</definedName>
    <definedName name="_xlnm.Print_Area" localSheetId="8">さいたま春日部線!$A$1:$K$13</definedName>
    <definedName name="_xlnm.Print_Area" localSheetId="9">さいたま菖蒲線!$A$1:$K$10</definedName>
    <definedName name="_xlnm.Print_Area" localSheetId="7">さいたま川口線!$A$1:$K$12</definedName>
    <definedName name="_xlnm.Print_Area" localSheetId="10">さいたま草加線!$A$1:$K$12</definedName>
    <definedName name="_xlnm.Print_Area" localSheetId="12">さいたま東村山線!$A$1:$K$10</definedName>
    <definedName name="_xlnm.Print_Area" localSheetId="21">さいたま鳩ヶ谷線!$A$1:$K$11</definedName>
    <definedName name="_xlnm.Print_Area" localSheetId="29">さいたま北袋線!$A$1:$K$11</definedName>
    <definedName name="_xlnm.Print_Area" localSheetId="6">一般国国道４６３号!$A$1:$K$19</definedName>
    <definedName name="_xlnm.Print_Area" localSheetId="5">一般国道１２２号!$A$1:$K$14</definedName>
    <definedName name="_xlnm.Print_Area" localSheetId="2">一般国道16号!$A$1:$K$14</definedName>
    <definedName name="_xlnm.Print_Area" localSheetId="3">一般国道17号!$A$1:$K$16</definedName>
    <definedName name="_xlnm.Print_Area" localSheetId="52">浦和岩槻線!$A$1:$K$10</definedName>
    <definedName name="_xlnm.Print_Area" localSheetId="51">浦和東京線!$A$1:$K$10</definedName>
    <definedName name="_xlnm.Print_Area" localSheetId="13">越谷岩槻線!$A$1:$K$10</definedName>
    <definedName name="_xlnm.Print_Area" localSheetId="49">加茂宮広路線!$A$1:$K$10</definedName>
    <definedName name="_xlnm.Print_Area" localSheetId="38">蒲生岩槻線!$A$1:$K$11</definedName>
    <definedName name="_xlnm.Print_Area" localSheetId="56">幹線市道!$A$1:$L$115</definedName>
    <definedName name="_xlnm.Print_Area" localSheetId="42">岩槻停車場線!$A$1:$K$10</definedName>
    <definedName name="_xlnm.Print_Area" localSheetId="20">吉場安行東京線!$A$1:$K$11</definedName>
    <definedName name="_xlnm.Print_Area" localSheetId="26">宮原停車場線!$A$1:$K$10</definedName>
    <definedName name="_xlnm.Print_Area" localSheetId="32">曲本さいたま線!$A$1:$K$12</definedName>
    <definedName name="_xlnm.Print_Area" localSheetId="4">'交通量総括表(歩行者系）'!$A$1:$J$202</definedName>
    <definedName name="_xlnm.Print_Area" localSheetId="1">'交通量総括表(歩行者系）_H27'!$A$1:$AF$137</definedName>
    <definedName name="_xlnm.Print_Area" localSheetId="30">鴻巣桶川さいたま線!$A$1:$K$14</definedName>
    <definedName name="_xlnm.Print_Area" localSheetId="48">桜木広路線!$A$1:$K$10</definedName>
    <definedName name="_xlnm.Print_Area" localSheetId="44">三橋中央通線!$A$1:$K$10</definedName>
    <definedName name="_xlnm.Print_Area" localSheetId="55">市道７１５号線!$A$1:$K$10</definedName>
    <definedName name="_xlnm.Print_Area" localSheetId="34">宗岡さいたま線!$A$1:$K$13</definedName>
    <definedName name="_xlnm.Print_Area" localSheetId="24">上木崎与野停車場線!$A$1:$K$10</definedName>
    <definedName name="_xlnm.Print_Area" localSheetId="35">上野さいたま線!$A$1:$K$11</definedName>
    <definedName name="_xlnm.Print_Area" localSheetId="43">新都心南通り線!$A$1:$K$10</definedName>
    <definedName name="_xlnm.Print_Area" localSheetId="33">新方須賀さいたま線!$A$1:$K$14</definedName>
    <definedName name="_xlnm.Print_Area" localSheetId="11">川口上尾線!$A$1:$K$11</definedName>
    <definedName name="_xlnm.Print_Area" localSheetId="36">大間木蕨線!$A$1:$K$10</definedName>
    <definedName name="_xlnm.Print_Area" localSheetId="19">大宮停車場線!$A$1:$K$10</definedName>
    <definedName name="_xlnm.Print_Area" localSheetId="25">大宮停車場大成線!$A$1:$K$10</definedName>
    <definedName name="_xlnm.Print_Area" localSheetId="31">大谷本郷さいたま線!$A$1:$K$16</definedName>
    <definedName name="_xlnm.Print_Area" localSheetId="39">大野島越谷線!$A$1:$K$10</definedName>
    <definedName name="_xlnm.Print_Area" localSheetId="41">大和田停車場線!$A$1:$K$10</definedName>
    <definedName name="_xlnm.Print_Area" localSheetId="17">朝霞蕨線!$A$1:$K$11</definedName>
    <definedName name="_xlnm.Print_Area" localSheetId="27">東大宮停車場線!$A$1:$K$11</definedName>
    <definedName name="_xlnm.Print_Area" localSheetId="40">東大門安行西立野線!$A$1:$K$11</definedName>
    <definedName name="_xlnm.Print_Area" localSheetId="37">東門前蓮田線!$A$1:$K$10</definedName>
    <definedName name="_xlnm.Print_Area" localSheetId="50">南浦和越谷線!$A$1:$K$10</definedName>
    <definedName name="_xlnm.Print_Area" localSheetId="54">南浦和越谷線2!$A$1:$K$10</definedName>
    <definedName name="_xlnm.Print_Area" localSheetId="53">美園１号線!$A$1:$K$10</definedName>
    <definedName name="_xlnm.Print_Area" localSheetId="22">北浦和停車場線!$A$1:$K$10</definedName>
    <definedName name="_xlnm.Print_Area" localSheetId="18">野田岩槻線!$A$1:$K$10</definedName>
    <definedName name="_xlnm.Print_Area" localSheetId="23">与野停車場線!$A$1:$K$10</definedName>
    <definedName name="_xlnm.Print_Area" localSheetId="28">蓮田杉戸線!$A$1:$K$11</definedName>
    <definedName name="_xlnm.Print_Area" localSheetId="0">路線リスト!$A$1:$C$153</definedName>
    <definedName name="_xlnm.Print_Titles" localSheetId="47">けやき通中央線!$2:$9</definedName>
    <definedName name="_xlnm.Print_Titles" localSheetId="46">けやき通東線!$2:$9</definedName>
    <definedName name="_xlnm.Print_Titles" localSheetId="45">けやき通北線!$2:$9</definedName>
    <definedName name="_xlnm.Print_Titles" localSheetId="14">さいたまふじみ野所沢線!$2:$9</definedName>
    <definedName name="_xlnm.Print_Titles" localSheetId="16">さいたま幸手線!$2:$9</definedName>
    <definedName name="_xlnm.Print_Titles" localSheetId="15">さいたま鴻巣線!$2:$9</definedName>
    <definedName name="_xlnm.Print_Titles" localSheetId="8">さいたま春日部線!$2:$9</definedName>
    <definedName name="_xlnm.Print_Titles" localSheetId="9">さいたま菖蒲線!$2:$9</definedName>
    <definedName name="_xlnm.Print_Titles" localSheetId="7">さいたま川口線!$2:$9</definedName>
    <definedName name="_xlnm.Print_Titles" localSheetId="10">さいたま草加線!$2:$9</definedName>
    <definedName name="_xlnm.Print_Titles" localSheetId="12">さいたま東村山線!$2:$9</definedName>
    <definedName name="_xlnm.Print_Titles" localSheetId="21">さいたま鳩ヶ谷線!$2:$9</definedName>
    <definedName name="_xlnm.Print_Titles" localSheetId="29">さいたま北袋線!$2:$9</definedName>
    <definedName name="_xlnm.Print_Titles" localSheetId="6">一般国国道４６３号!$2:$9</definedName>
    <definedName name="_xlnm.Print_Titles" localSheetId="5">一般国道１２２号!$2:$9</definedName>
    <definedName name="_xlnm.Print_Titles" localSheetId="2">一般国道16号!$2:$9</definedName>
    <definedName name="_xlnm.Print_Titles" localSheetId="3">一般国道17号!$2:$9</definedName>
    <definedName name="_xlnm.Print_Titles" localSheetId="52">浦和岩槻線!$2:$9</definedName>
    <definedName name="_xlnm.Print_Titles" localSheetId="51">浦和東京線!$2:$9</definedName>
    <definedName name="_xlnm.Print_Titles" localSheetId="13">越谷岩槻線!$2:$9</definedName>
    <definedName name="_xlnm.Print_Titles" localSheetId="49">加茂宮広路線!$2:$9</definedName>
    <definedName name="_xlnm.Print_Titles" localSheetId="38">蒲生岩槻線!$2:$9</definedName>
    <definedName name="_xlnm.Print_Titles" localSheetId="56">幹線市道!$1:$9</definedName>
    <definedName name="_xlnm.Print_Titles" localSheetId="42">岩槻停車場線!$2:$9</definedName>
    <definedName name="_xlnm.Print_Titles" localSheetId="20">吉場安行東京線!$2:$9</definedName>
    <definedName name="_xlnm.Print_Titles" localSheetId="26">宮原停車場線!$2:$9</definedName>
    <definedName name="_xlnm.Print_Titles" localSheetId="32">曲本さいたま線!$2:$9</definedName>
    <definedName name="_xlnm.Print_Titles" localSheetId="4">'交通量総括表(歩行者系）'!$1:$10</definedName>
    <definedName name="_xlnm.Print_Titles" localSheetId="1">'交通量総括表(歩行者系）_H27'!$3:$10</definedName>
    <definedName name="_xlnm.Print_Titles" localSheetId="30">鴻巣桶川さいたま線!$2:$9</definedName>
    <definedName name="_xlnm.Print_Titles" localSheetId="48">桜木広路線!$2:$9</definedName>
    <definedName name="_xlnm.Print_Titles" localSheetId="44">三橋中央通線!$2:$9</definedName>
    <definedName name="_xlnm.Print_Titles" localSheetId="55">市道７１５号線!$2:$9</definedName>
    <definedName name="_xlnm.Print_Titles" localSheetId="34">宗岡さいたま線!$2:$9</definedName>
    <definedName name="_xlnm.Print_Titles" localSheetId="24">上木崎与野停車場線!$2:$9</definedName>
    <definedName name="_xlnm.Print_Titles" localSheetId="35">上野さいたま線!$2:$9</definedName>
    <definedName name="_xlnm.Print_Titles" localSheetId="43">新都心南通り線!$2:$9</definedName>
    <definedName name="_xlnm.Print_Titles" localSheetId="33">新方須賀さいたま線!$2:$9</definedName>
    <definedName name="_xlnm.Print_Titles" localSheetId="11">川口上尾線!$2:$9</definedName>
    <definedName name="_xlnm.Print_Titles" localSheetId="36">大間木蕨線!$2:$9</definedName>
    <definedName name="_xlnm.Print_Titles" localSheetId="19">大宮停車場線!$2:$9</definedName>
    <definedName name="_xlnm.Print_Titles" localSheetId="25">大宮停車場大成線!$2:$9</definedName>
    <definedName name="_xlnm.Print_Titles" localSheetId="31">大谷本郷さいたま線!$2:$9</definedName>
    <definedName name="_xlnm.Print_Titles" localSheetId="39">大野島越谷線!$2:$9</definedName>
    <definedName name="_xlnm.Print_Titles" localSheetId="41">大和田停車場線!$2:$9</definedName>
    <definedName name="_xlnm.Print_Titles" localSheetId="17">朝霞蕨線!$2:$9</definedName>
    <definedName name="_xlnm.Print_Titles" localSheetId="27">東大宮停車場線!$2:$9</definedName>
    <definedName name="_xlnm.Print_Titles" localSheetId="40">東大門安行西立野線!$2:$9</definedName>
    <definedName name="_xlnm.Print_Titles" localSheetId="37">東門前蓮田線!$2:$9</definedName>
    <definedName name="_xlnm.Print_Titles" localSheetId="50">南浦和越谷線!$2:$9</definedName>
    <definedName name="_xlnm.Print_Titles" localSheetId="54">南浦和越谷線2!$2:$9</definedName>
    <definedName name="_xlnm.Print_Titles" localSheetId="53">美園１号線!$2:$9</definedName>
    <definedName name="_xlnm.Print_Titles" localSheetId="22">北浦和停車場線!$2:$9</definedName>
    <definedName name="_xlnm.Print_Titles" localSheetId="18">野田岩槻線!$2:$9</definedName>
    <definedName name="_xlnm.Print_Titles" localSheetId="23">与野停車場線!$2:$9</definedName>
    <definedName name="_xlnm.Print_Titles" localSheetId="28">蓮田杉戸線!$2:$9</definedName>
    <definedName name="_xlnm.Print_Titles" localSheetId="0">路線リスト!$1:$4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47" i="70" l="1"/>
  <c r="AL146" i="70"/>
  <c r="K137" i="70"/>
  <c r="J137" i="70"/>
  <c r="I137" i="70"/>
  <c r="H137" i="70"/>
  <c r="G137" i="70"/>
  <c r="K136" i="70"/>
  <c r="J136" i="70"/>
  <c r="I136" i="70"/>
  <c r="H136" i="70"/>
  <c r="G136" i="70"/>
  <c r="K134" i="70"/>
  <c r="J134" i="70"/>
  <c r="I134" i="70"/>
  <c r="H134" i="70"/>
  <c r="G134" i="70"/>
  <c r="K133" i="70"/>
  <c r="J133" i="70"/>
  <c r="I133" i="70"/>
  <c r="H133" i="70"/>
  <c r="G133" i="70"/>
  <c r="K132" i="70"/>
  <c r="J132" i="70"/>
  <c r="I132" i="70"/>
  <c r="H132" i="70"/>
  <c r="G132" i="70"/>
  <c r="K131" i="70"/>
  <c r="J131" i="70"/>
  <c r="I131" i="70"/>
  <c r="H131" i="70"/>
  <c r="G131" i="70"/>
  <c r="K130" i="70"/>
  <c r="J130" i="70"/>
  <c r="I130" i="70"/>
  <c r="H130" i="70"/>
  <c r="G130" i="70"/>
  <c r="Z128" i="70"/>
  <c r="Y128" i="70"/>
  <c r="X128" i="70"/>
  <c r="W128" i="70"/>
  <c r="V128" i="70"/>
  <c r="S128" i="70"/>
  <c r="K128" i="70"/>
  <c r="J128" i="70"/>
  <c r="I128" i="70"/>
  <c r="H128" i="70"/>
  <c r="G128" i="70"/>
  <c r="Z127" i="70"/>
  <c r="Y127" i="70"/>
  <c r="X127" i="70"/>
  <c r="W127" i="70"/>
  <c r="V127" i="70"/>
  <c r="S127" i="70"/>
  <c r="K127" i="70"/>
  <c r="J127" i="70"/>
  <c r="I127" i="70"/>
  <c r="H127" i="70"/>
  <c r="G127" i="70"/>
  <c r="Z126" i="70"/>
  <c r="Y126" i="70"/>
  <c r="X126" i="70"/>
  <c r="W126" i="70"/>
  <c r="V126" i="70"/>
  <c r="S126" i="70"/>
  <c r="K126" i="70"/>
  <c r="J126" i="70"/>
  <c r="I126" i="70"/>
  <c r="H126" i="70"/>
  <c r="G126" i="70"/>
  <c r="Z125" i="70"/>
  <c r="Y125" i="70"/>
  <c r="X125" i="70"/>
  <c r="W125" i="70"/>
  <c r="V125" i="70"/>
  <c r="S125" i="70"/>
  <c r="K125" i="70"/>
  <c r="J125" i="70"/>
  <c r="I125" i="70"/>
  <c r="H125" i="70"/>
  <c r="G125" i="70"/>
  <c r="Z124" i="70"/>
  <c r="Y124" i="70"/>
  <c r="X124" i="70"/>
  <c r="W124" i="70"/>
  <c r="V124" i="70"/>
  <c r="S124" i="70"/>
  <c r="K124" i="70"/>
  <c r="J124" i="70"/>
  <c r="I124" i="70"/>
  <c r="H124" i="70"/>
  <c r="G124" i="70"/>
  <c r="Z123" i="70"/>
  <c r="Y123" i="70"/>
  <c r="X123" i="70"/>
  <c r="W123" i="70"/>
  <c r="V123" i="70"/>
  <c r="S123" i="70"/>
  <c r="K123" i="70"/>
  <c r="J123" i="70"/>
  <c r="I123" i="70"/>
  <c r="H123" i="70"/>
  <c r="G123" i="70"/>
  <c r="Z122" i="70"/>
  <c r="Y122" i="70"/>
  <c r="X122" i="70"/>
  <c r="W122" i="70"/>
  <c r="V122" i="70"/>
  <c r="S122" i="70"/>
  <c r="Z121" i="70"/>
  <c r="Y121" i="70"/>
  <c r="X121" i="70"/>
  <c r="W121" i="70"/>
  <c r="V121" i="70"/>
  <c r="S121" i="70"/>
  <c r="Z120" i="70"/>
  <c r="Y120" i="70"/>
  <c r="X120" i="70"/>
  <c r="W120" i="70"/>
  <c r="V120" i="70"/>
  <c r="S120" i="70"/>
  <c r="K120" i="70"/>
  <c r="J120" i="70"/>
  <c r="I120" i="70"/>
  <c r="H120" i="70"/>
  <c r="G120" i="70"/>
  <c r="Z119" i="70"/>
  <c r="Y119" i="70"/>
  <c r="X119" i="70"/>
  <c r="W119" i="70"/>
  <c r="V119" i="70"/>
  <c r="S119" i="70"/>
  <c r="K119" i="70"/>
  <c r="J119" i="70"/>
  <c r="I119" i="70"/>
  <c r="H119" i="70"/>
  <c r="G119" i="70"/>
  <c r="Z118" i="70"/>
  <c r="Y118" i="70"/>
  <c r="X118" i="70"/>
  <c r="W118" i="70"/>
  <c r="V118" i="70"/>
  <c r="S118" i="70"/>
  <c r="Z117" i="70"/>
  <c r="Y117" i="70"/>
  <c r="X117" i="70"/>
  <c r="W117" i="70"/>
  <c r="V117" i="70"/>
  <c r="S117" i="70"/>
  <c r="Z116" i="70"/>
  <c r="Y116" i="70"/>
  <c r="X116" i="70"/>
  <c r="W116" i="70"/>
  <c r="V116" i="70"/>
  <c r="S116" i="70"/>
  <c r="K116" i="70"/>
  <c r="J116" i="70"/>
  <c r="I116" i="70"/>
  <c r="H116" i="70"/>
  <c r="G116" i="70"/>
  <c r="Z115" i="70"/>
  <c r="Y115" i="70"/>
  <c r="X115" i="70"/>
  <c r="W115" i="70"/>
  <c r="V115" i="70"/>
  <c r="S115" i="70"/>
  <c r="K115" i="70"/>
  <c r="J115" i="70"/>
  <c r="I115" i="70"/>
  <c r="H115" i="70"/>
  <c r="G115" i="70"/>
  <c r="Z114" i="70"/>
  <c r="Y114" i="70"/>
  <c r="X114" i="70"/>
  <c r="W114" i="70"/>
  <c r="V114" i="70"/>
  <c r="S114" i="70"/>
  <c r="K114" i="70"/>
  <c r="J114" i="70"/>
  <c r="I114" i="70"/>
  <c r="H114" i="70"/>
  <c r="G114" i="70"/>
  <c r="Z113" i="70"/>
  <c r="Y113" i="70"/>
  <c r="X113" i="70"/>
  <c r="W113" i="70"/>
  <c r="V113" i="70"/>
  <c r="S113" i="70"/>
  <c r="K113" i="70"/>
  <c r="J113" i="70"/>
  <c r="I113" i="70"/>
  <c r="H113" i="70"/>
  <c r="G113" i="70"/>
  <c r="Z112" i="70"/>
  <c r="Y112" i="70"/>
  <c r="X112" i="70"/>
  <c r="W112" i="70"/>
  <c r="V112" i="70"/>
  <c r="S112" i="70"/>
  <c r="K112" i="70"/>
  <c r="J112" i="70"/>
  <c r="I112" i="70"/>
  <c r="H112" i="70"/>
  <c r="G112" i="70"/>
  <c r="Z111" i="70"/>
  <c r="Y111" i="70"/>
  <c r="X111" i="70"/>
  <c r="W111" i="70"/>
  <c r="V111" i="70"/>
  <c r="S111" i="70"/>
  <c r="K111" i="70"/>
  <c r="J111" i="70"/>
  <c r="I111" i="70"/>
  <c r="H111" i="70"/>
  <c r="G111" i="70"/>
  <c r="Z110" i="70"/>
  <c r="Y110" i="70"/>
  <c r="X110" i="70"/>
  <c r="W110" i="70"/>
  <c r="V110" i="70"/>
  <c r="S110" i="70"/>
  <c r="K110" i="70"/>
  <c r="J110" i="70"/>
  <c r="I110" i="70"/>
  <c r="H110" i="70"/>
  <c r="G110" i="70"/>
  <c r="Z109" i="70"/>
  <c r="Y109" i="70"/>
  <c r="X109" i="70"/>
  <c r="W109" i="70"/>
  <c r="V109" i="70"/>
  <c r="S109" i="70"/>
  <c r="K109" i="70"/>
  <c r="J109" i="70"/>
  <c r="I109" i="70"/>
  <c r="H109" i="70"/>
  <c r="G109" i="70"/>
  <c r="V108" i="70"/>
  <c r="S108" i="70"/>
  <c r="K108" i="70"/>
  <c r="J108" i="70"/>
  <c r="I108" i="70"/>
  <c r="H108" i="70"/>
  <c r="G108" i="70"/>
  <c r="Z107" i="70"/>
  <c r="Y107" i="70"/>
  <c r="X107" i="70"/>
  <c r="W107" i="70"/>
  <c r="V107" i="70"/>
  <c r="S107" i="70"/>
  <c r="K107" i="70"/>
  <c r="J107" i="70"/>
  <c r="I107" i="70"/>
  <c r="H107" i="70"/>
  <c r="G107" i="70"/>
  <c r="V106" i="70"/>
  <c r="S106" i="70"/>
  <c r="K106" i="70"/>
  <c r="J106" i="70"/>
  <c r="I106" i="70"/>
  <c r="H106" i="70"/>
  <c r="G106" i="70"/>
  <c r="Z105" i="70"/>
  <c r="Y105" i="70"/>
  <c r="X105" i="70"/>
  <c r="W105" i="70"/>
  <c r="V105" i="70"/>
  <c r="S105" i="70"/>
  <c r="K105" i="70"/>
  <c r="J105" i="70"/>
  <c r="I105" i="70"/>
  <c r="H105" i="70"/>
  <c r="G105" i="70"/>
  <c r="Z104" i="70"/>
  <c r="Y104" i="70"/>
  <c r="X104" i="70"/>
  <c r="W104" i="70"/>
  <c r="V104" i="70"/>
  <c r="S104" i="70"/>
  <c r="K104" i="70"/>
  <c r="J104" i="70"/>
  <c r="I104" i="70"/>
  <c r="H104" i="70"/>
  <c r="G104" i="70"/>
  <c r="Z103" i="70"/>
  <c r="Y103" i="70"/>
  <c r="X103" i="70"/>
  <c r="W103" i="70"/>
  <c r="V103" i="70"/>
  <c r="S103" i="70"/>
  <c r="K103" i="70"/>
  <c r="J103" i="70"/>
  <c r="I103" i="70"/>
  <c r="H103" i="70"/>
  <c r="G103" i="70"/>
  <c r="V102" i="70"/>
  <c r="S102" i="70"/>
  <c r="Z101" i="70"/>
  <c r="Y101" i="70"/>
  <c r="X101" i="70"/>
  <c r="W101" i="70"/>
  <c r="V101" i="70"/>
  <c r="S101" i="70"/>
  <c r="K101" i="70"/>
  <c r="J101" i="70"/>
  <c r="I101" i="70"/>
  <c r="H101" i="70"/>
  <c r="G101" i="70"/>
  <c r="Z100" i="70"/>
  <c r="Y100" i="70"/>
  <c r="X100" i="70"/>
  <c r="W100" i="70"/>
  <c r="V100" i="70"/>
  <c r="S100" i="70"/>
  <c r="K100" i="70"/>
  <c r="J100" i="70"/>
  <c r="I100" i="70"/>
  <c r="H100" i="70"/>
  <c r="G100" i="70"/>
  <c r="Z99" i="70"/>
  <c r="Y99" i="70"/>
  <c r="X99" i="70"/>
  <c r="W99" i="70"/>
  <c r="V99" i="70"/>
  <c r="S99" i="70"/>
  <c r="K99" i="70"/>
  <c r="J99" i="70"/>
  <c r="I99" i="70"/>
  <c r="H99" i="70"/>
  <c r="G99" i="70"/>
  <c r="Z98" i="70"/>
  <c r="Y98" i="70"/>
  <c r="X98" i="70"/>
  <c r="W98" i="70"/>
  <c r="V98" i="70"/>
  <c r="S98" i="70"/>
  <c r="K98" i="70"/>
  <c r="J98" i="70"/>
  <c r="I98" i="70"/>
  <c r="H98" i="70"/>
  <c r="G98" i="70"/>
  <c r="Z97" i="70"/>
  <c r="Y97" i="70"/>
  <c r="X97" i="70"/>
  <c r="W97" i="70"/>
  <c r="V97" i="70"/>
  <c r="S97" i="70"/>
  <c r="V96" i="70"/>
  <c r="S96" i="70"/>
  <c r="K96" i="70"/>
  <c r="J96" i="70"/>
  <c r="I96" i="70"/>
  <c r="H96" i="70"/>
  <c r="G96" i="70"/>
  <c r="Z95" i="70"/>
  <c r="Y95" i="70"/>
  <c r="X95" i="70"/>
  <c r="W95" i="70"/>
  <c r="V95" i="70"/>
  <c r="S95" i="70"/>
  <c r="K95" i="70"/>
  <c r="J95" i="70"/>
  <c r="I95" i="70"/>
  <c r="H95" i="70"/>
  <c r="G95" i="70"/>
  <c r="Z94" i="70"/>
  <c r="Y94" i="70"/>
  <c r="X94" i="70"/>
  <c r="W94" i="70"/>
  <c r="V94" i="70"/>
  <c r="S94" i="70"/>
  <c r="K94" i="70"/>
  <c r="J94" i="70"/>
  <c r="I94" i="70"/>
  <c r="H94" i="70"/>
  <c r="G94" i="70"/>
  <c r="Z93" i="70"/>
  <c r="Y93" i="70"/>
  <c r="X93" i="70"/>
  <c r="W93" i="70"/>
  <c r="V93" i="70"/>
  <c r="S93" i="70"/>
  <c r="K93" i="70"/>
  <c r="J93" i="70"/>
  <c r="I93" i="70"/>
  <c r="H93" i="70"/>
  <c r="G93" i="70"/>
  <c r="V92" i="70"/>
  <c r="S92" i="70"/>
  <c r="K92" i="70"/>
  <c r="J92" i="70"/>
  <c r="I92" i="70"/>
  <c r="H92" i="70"/>
  <c r="G92" i="70"/>
  <c r="Z91" i="70"/>
  <c r="Y91" i="70"/>
  <c r="X91" i="70"/>
  <c r="W91" i="70"/>
  <c r="V91" i="70"/>
  <c r="S91" i="70"/>
  <c r="K91" i="70"/>
  <c r="J91" i="70"/>
  <c r="I91" i="70"/>
  <c r="H91" i="70"/>
  <c r="G91" i="70"/>
  <c r="Z90" i="70"/>
  <c r="Y90" i="70"/>
  <c r="X90" i="70"/>
  <c r="W90" i="70"/>
  <c r="V90" i="70"/>
  <c r="S90" i="70"/>
  <c r="K90" i="70"/>
  <c r="J90" i="70"/>
  <c r="I90" i="70"/>
  <c r="H90" i="70"/>
  <c r="G90" i="70"/>
  <c r="V89" i="70"/>
  <c r="S89" i="70"/>
  <c r="K89" i="70"/>
  <c r="J89" i="70"/>
  <c r="I89" i="70"/>
  <c r="H89" i="70"/>
  <c r="G89" i="70"/>
  <c r="Z88" i="70"/>
  <c r="Y88" i="70"/>
  <c r="X88" i="70"/>
  <c r="W88" i="70"/>
  <c r="V88" i="70"/>
  <c r="S88" i="70"/>
  <c r="K88" i="70"/>
  <c r="J88" i="70"/>
  <c r="I88" i="70"/>
  <c r="H88" i="70"/>
  <c r="G88" i="70"/>
  <c r="Z87" i="70"/>
  <c r="Y87" i="70"/>
  <c r="X87" i="70"/>
  <c r="W87" i="70"/>
  <c r="V87" i="70"/>
  <c r="S87" i="70"/>
  <c r="K87" i="70"/>
  <c r="J87" i="70"/>
  <c r="I87" i="70"/>
  <c r="H87" i="70"/>
  <c r="G87" i="70"/>
  <c r="V86" i="70"/>
  <c r="S86" i="70"/>
  <c r="K86" i="70"/>
  <c r="J86" i="70"/>
  <c r="I86" i="70"/>
  <c r="H86" i="70"/>
  <c r="G86" i="70"/>
  <c r="Z85" i="70"/>
  <c r="Y85" i="70"/>
  <c r="X85" i="70"/>
  <c r="W85" i="70"/>
  <c r="V85" i="70"/>
  <c r="S85" i="70"/>
  <c r="Z84" i="70"/>
  <c r="Y84" i="70"/>
  <c r="X84" i="70"/>
  <c r="W84" i="70"/>
  <c r="V84" i="70"/>
  <c r="S84" i="70"/>
  <c r="V83" i="70"/>
  <c r="S83" i="70"/>
  <c r="K83" i="70"/>
  <c r="J83" i="70"/>
  <c r="I83" i="70"/>
  <c r="H83" i="70"/>
  <c r="G83" i="70"/>
  <c r="Z82" i="70"/>
  <c r="Y82" i="70"/>
  <c r="X82" i="70"/>
  <c r="W82" i="70"/>
  <c r="V82" i="70"/>
  <c r="S82" i="70"/>
  <c r="K82" i="70"/>
  <c r="J82" i="70"/>
  <c r="I82" i="70"/>
  <c r="H82" i="70"/>
  <c r="G82" i="70"/>
  <c r="Z81" i="70"/>
  <c r="Y81" i="70"/>
  <c r="X81" i="70"/>
  <c r="W81" i="70"/>
  <c r="V81" i="70"/>
  <c r="S81" i="70"/>
  <c r="Z80" i="70"/>
  <c r="Y80" i="70"/>
  <c r="X80" i="70"/>
  <c r="W80" i="70"/>
  <c r="V80" i="70"/>
  <c r="S80" i="70"/>
  <c r="Z79" i="70"/>
  <c r="Y79" i="70"/>
  <c r="X79" i="70"/>
  <c r="W79" i="70"/>
  <c r="V79" i="70"/>
  <c r="S79" i="70"/>
  <c r="K79" i="70"/>
  <c r="J79" i="70"/>
  <c r="I79" i="70"/>
  <c r="H79" i="70"/>
  <c r="G79" i="70"/>
  <c r="Z78" i="70"/>
  <c r="Y78" i="70"/>
  <c r="X78" i="70"/>
  <c r="W78" i="70"/>
  <c r="V78" i="70"/>
  <c r="S78" i="70"/>
  <c r="Z77" i="70"/>
  <c r="Y77" i="70"/>
  <c r="X77" i="70"/>
  <c r="W77" i="70"/>
  <c r="V77" i="70"/>
  <c r="S77" i="70"/>
  <c r="K77" i="70"/>
  <c r="J77" i="70"/>
  <c r="I77" i="70"/>
  <c r="H77" i="70"/>
  <c r="G77" i="70"/>
  <c r="Z76" i="70"/>
  <c r="Y76" i="70"/>
  <c r="X76" i="70"/>
  <c r="W76" i="70"/>
  <c r="V76" i="70"/>
  <c r="S76" i="70"/>
  <c r="K76" i="70"/>
  <c r="J76" i="70"/>
  <c r="I76" i="70"/>
  <c r="H76" i="70"/>
  <c r="G76" i="70"/>
  <c r="Z75" i="70"/>
  <c r="Y75" i="70"/>
  <c r="X75" i="70"/>
  <c r="W75" i="70"/>
  <c r="V75" i="70"/>
  <c r="S75" i="70"/>
  <c r="K75" i="70"/>
  <c r="J75" i="70"/>
  <c r="I75" i="70"/>
  <c r="H75" i="70"/>
  <c r="G75" i="70"/>
  <c r="Z74" i="70"/>
  <c r="Y74" i="70"/>
  <c r="X74" i="70"/>
  <c r="W74" i="70"/>
  <c r="V74" i="70"/>
  <c r="S74" i="70"/>
  <c r="K74" i="70"/>
  <c r="J74" i="70"/>
  <c r="I74" i="70"/>
  <c r="H74" i="70"/>
  <c r="G74" i="70"/>
  <c r="V73" i="70"/>
  <c r="S73" i="70"/>
  <c r="K73" i="70"/>
  <c r="J73" i="70"/>
  <c r="I73" i="70"/>
  <c r="H73" i="70"/>
  <c r="G73" i="70"/>
  <c r="Z72" i="70"/>
  <c r="Y72" i="70"/>
  <c r="X72" i="70"/>
  <c r="W72" i="70"/>
  <c r="V72" i="70"/>
  <c r="S72" i="70"/>
  <c r="K72" i="70"/>
  <c r="J72" i="70"/>
  <c r="I72" i="70"/>
  <c r="H72" i="70"/>
  <c r="G72" i="70"/>
  <c r="Z71" i="70"/>
  <c r="Y71" i="70"/>
  <c r="X71" i="70"/>
  <c r="W71" i="70"/>
  <c r="V71" i="70"/>
  <c r="S71" i="70"/>
  <c r="K71" i="70"/>
  <c r="J71" i="70"/>
  <c r="I71" i="70"/>
  <c r="H71" i="70"/>
  <c r="G71" i="70"/>
  <c r="Z70" i="70"/>
  <c r="Y70" i="70"/>
  <c r="X70" i="70"/>
  <c r="W70" i="70"/>
  <c r="V70" i="70"/>
  <c r="S70" i="70"/>
  <c r="K70" i="70"/>
  <c r="J70" i="70"/>
  <c r="I70" i="70"/>
  <c r="H70" i="70"/>
  <c r="G70" i="70"/>
  <c r="Z69" i="70"/>
  <c r="Y69" i="70"/>
  <c r="X69" i="70"/>
  <c r="W69" i="70"/>
  <c r="V69" i="70"/>
  <c r="S69" i="70"/>
  <c r="K69" i="70"/>
  <c r="J69" i="70"/>
  <c r="I69" i="70"/>
  <c r="H69" i="70"/>
  <c r="G69" i="70"/>
  <c r="Z68" i="70"/>
  <c r="Y68" i="70"/>
  <c r="X68" i="70"/>
  <c r="W68" i="70"/>
  <c r="V68" i="70"/>
  <c r="S68" i="70"/>
  <c r="K68" i="70"/>
  <c r="J68" i="70"/>
  <c r="I68" i="70"/>
  <c r="H68" i="70"/>
  <c r="G68" i="70"/>
  <c r="Z67" i="70"/>
  <c r="Y67" i="70"/>
  <c r="X67" i="70"/>
  <c r="W67" i="70"/>
  <c r="V67" i="70"/>
  <c r="S67" i="70"/>
  <c r="Z66" i="70"/>
  <c r="Y66" i="70"/>
  <c r="X66" i="70"/>
  <c r="W66" i="70"/>
  <c r="V66" i="70"/>
  <c r="S66" i="70"/>
  <c r="K66" i="70"/>
  <c r="J66" i="70"/>
  <c r="I66" i="70"/>
  <c r="H66" i="70"/>
  <c r="G66" i="70"/>
  <c r="Z65" i="70"/>
  <c r="Y65" i="70"/>
  <c r="X65" i="70"/>
  <c r="W65" i="70"/>
  <c r="V65" i="70"/>
  <c r="S65" i="70"/>
  <c r="Z64" i="70"/>
  <c r="Y64" i="70"/>
  <c r="X64" i="70"/>
  <c r="W64" i="70"/>
  <c r="V64" i="70"/>
  <c r="S64" i="70"/>
  <c r="Z63" i="70"/>
  <c r="Y63" i="70"/>
  <c r="X63" i="70"/>
  <c r="W63" i="70"/>
  <c r="V63" i="70"/>
  <c r="S63" i="70"/>
  <c r="K63" i="70"/>
  <c r="J63" i="70"/>
  <c r="I63" i="70"/>
  <c r="H63" i="70"/>
  <c r="G63" i="70"/>
  <c r="Z62" i="70"/>
  <c r="Y62" i="70"/>
  <c r="X62" i="70"/>
  <c r="W62" i="70"/>
  <c r="V62" i="70"/>
  <c r="S62" i="70"/>
  <c r="Z61" i="70"/>
  <c r="Y61" i="70"/>
  <c r="X61" i="70"/>
  <c r="W61" i="70"/>
  <c r="V61" i="70"/>
  <c r="S61" i="70"/>
  <c r="Z60" i="70"/>
  <c r="Y60" i="70"/>
  <c r="X60" i="70"/>
  <c r="W60" i="70"/>
  <c r="V60" i="70"/>
  <c r="S60" i="70"/>
  <c r="K60" i="70"/>
  <c r="J60" i="70"/>
  <c r="I60" i="70"/>
  <c r="H60" i="70"/>
  <c r="G60" i="70"/>
  <c r="Z59" i="70"/>
  <c r="Y59" i="70"/>
  <c r="X59" i="70"/>
  <c r="W59" i="70"/>
  <c r="V59" i="70"/>
  <c r="S59" i="70"/>
  <c r="K59" i="70"/>
  <c r="J59" i="70"/>
  <c r="I59" i="70"/>
  <c r="H59" i="70"/>
  <c r="G59" i="70"/>
  <c r="Z58" i="70"/>
  <c r="Y58" i="70"/>
  <c r="X58" i="70"/>
  <c r="W58" i="70"/>
  <c r="V58" i="70"/>
  <c r="S58" i="70"/>
  <c r="K58" i="70"/>
  <c r="J58" i="70"/>
  <c r="I58" i="70"/>
  <c r="H58" i="70"/>
  <c r="G58" i="70"/>
  <c r="Z57" i="70"/>
  <c r="Y57" i="70"/>
  <c r="X57" i="70"/>
  <c r="W57" i="70"/>
  <c r="V57" i="70"/>
  <c r="S57" i="70"/>
  <c r="Z56" i="70"/>
  <c r="Y56" i="70"/>
  <c r="X56" i="70"/>
  <c r="W56" i="70"/>
  <c r="V56" i="70"/>
  <c r="S56" i="70"/>
  <c r="Z55" i="70"/>
  <c r="Y55" i="70"/>
  <c r="X55" i="70"/>
  <c r="W55" i="70"/>
  <c r="V55" i="70"/>
  <c r="S55" i="70"/>
  <c r="Z54" i="70"/>
  <c r="Y54" i="70"/>
  <c r="X54" i="70"/>
  <c r="W54" i="70"/>
  <c r="V54" i="70"/>
  <c r="S54" i="70"/>
  <c r="K54" i="70"/>
  <c r="J54" i="70"/>
  <c r="I54" i="70"/>
  <c r="H54" i="70"/>
  <c r="G54" i="70"/>
  <c r="Z53" i="70"/>
  <c r="Y53" i="70"/>
  <c r="X53" i="70"/>
  <c r="W53" i="70"/>
  <c r="V53" i="70"/>
  <c r="S53" i="70"/>
  <c r="Z52" i="70"/>
  <c r="Y52" i="70"/>
  <c r="X52" i="70"/>
  <c r="W52" i="70"/>
  <c r="V52" i="70"/>
  <c r="S52" i="70"/>
  <c r="K52" i="70"/>
  <c r="J52" i="70"/>
  <c r="I52" i="70"/>
  <c r="H52" i="70"/>
  <c r="G52" i="70"/>
  <c r="Z51" i="70"/>
  <c r="Y51" i="70"/>
  <c r="X51" i="70"/>
  <c r="W51" i="70"/>
  <c r="V51" i="70"/>
  <c r="S51" i="70"/>
  <c r="K51" i="70"/>
  <c r="J51" i="70"/>
  <c r="I51" i="70"/>
  <c r="H51" i="70"/>
  <c r="G51" i="70"/>
  <c r="Z50" i="70"/>
  <c r="Y50" i="70"/>
  <c r="X50" i="70"/>
  <c r="W50" i="70"/>
  <c r="V50" i="70"/>
  <c r="S50" i="70"/>
  <c r="K50" i="70"/>
  <c r="J50" i="70"/>
  <c r="I50" i="70"/>
  <c r="H50" i="70"/>
  <c r="G50" i="70"/>
  <c r="Z49" i="70"/>
  <c r="Y49" i="70"/>
  <c r="X49" i="70"/>
  <c r="W49" i="70"/>
  <c r="V49" i="70"/>
  <c r="S49" i="70"/>
  <c r="K49" i="70"/>
  <c r="J49" i="70"/>
  <c r="I49" i="70"/>
  <c r="H49" i="70"/>
  <c r="G49" i="70"/>
  <c r="Z48" i="70"/>
  <c r="Y48" i="70"/>
  <c r="X48" i="70"/>
  <c r="W48" i="70"/>
  <c r="V48" i="70"/>
  <c r="S48" i="70"/>
  <c r="Z47" i="70"/>
  <c r="Y47" i="70"/>
  <c r="X47" i="70"/>
  <c r="W47" i="70"/>
  <c r="V47" i="70"/>
  <c r="S47" i="70"/>
  <c r="K47" i="70"/>
  <c r="J47" i="70"/>
  <c r="I47" i="70"/>
  <c r="H47" i="70"/>
  <c r="G47" i="70"/>
  <c r="Z46" i="70"/>
  <c r="Y46" i="70"/>
  <c r="X46" i="70"/>
  <c r="W46" i="70"/>
  <c r="V46" i="70"/>
  <c r="S46" i="70"/>
  <c r="Z45" i="70"/>
  <c r="Y45" i="70"/>
  <c r="X45" i="70"/>
  <c r="W45" i="70"/>
  <c r="V45" i="70"/>
  <c r="S45" i="70"/>
  <c r="Z44" i="70"/>
  <c r="Y44" i="70"/>
  <c r="X44" i="70"/>
  <c r="W44" i="70"/>
  <c r="V44" i="70"/>
  <c r="S44" i="70"/>
  <c r="Z43" i="70"/>
  <c r="Y43" i="70"/>
  <c r="X43" i="70"/>
  <c r="W43" i="70"/>
  <c r="V43" i="70"/>
  <c r="S43" i="70"/>
  <c r="K43" i="70"/>
  <c r="J43" i="70"/>
  <c r="I43" i="70"/>
  <c r="H43" i="70"/>
  <c r="G43" i="70"/>
  <c r="V42" i="70"/>
  <c r="S42" i="70"/>
  <c r="V41" i="70"/>
  <c r="S41" i="70"/>
  <c r="K41" i="70"/>
  <c r="J41" i="70"/>
  <c r="I41" i="70"/>
  <c r="H41" i="70"/>
  <c r="G41" i="70"/>
  <c r="Z40" i="70"/>
  <c r="Y40" i="70"/>
  <c r="X40" i="70"/>
  <c r="W40" i="70"/>
  <c r="V40" i="70"/>
  <c r="S40" i="70"/>
  <c r="K40" i="70"/>
  <c r="J40" i="70"/>
  <c r="I40" i="70"/>
  <c r="H40" i="70"/>
  <c r="G40" i="70"/>
  <c r="Z39" i="70"/>
  <c r="Y39" i="70"/>
  <c r="X39" i="70"/>
  <c r="W39" i="70"/>
  <c r="V39" i="70"/>
  <c r="S39" i="70"/>
  <c r="K39" i="70"/>
  <c r="J39" i="70"/>
  <c r="I39" i="70"/>
  <c r="H39" i="70"/>
  <c r="G39" i="70"/>
  <c r="Z38" i="70"/>
  <c r="Y38" i="70"/>
  <c r="X38" i="70"/>
  <c r="W38" i="70"/>
  <c r="V38" i="70"/>
  <c r="S38" i="70"/>
  <c r="Z37" i="70"/>
  <c r="Y37" i="70"/>
  <c r="X37" i="70"/>
  <c r="W37" i="70"/>
  <c r="V37" i="70"/>
  <c r="S37" i="70"/>
  <c r="K37" i="70"/>
  <c r="J37" i="70"/>
  <c r="I37" i="70"/>
  <c r="H37" i="70"/>
  <c r="G37" i="70"/>
  <c r="Z36" i="70"/>
  <c r="Y36" i="70"/>
  <c r="X36" i="70"/>
  <c r="W36" i="70"/>
  <c r="V36" i="70"/>
  <c r="S36" i="70"/>
  <c r="K36" i="70"/>
  <c r="J36" i="70"/>
  <c r="I36" i="70"/>
  <c r="H36" i="70"/>
  <c r="G36" i="70"/>
  <c r="Z35" i="70"/>
  <c r="Y35" i="70"/>
  <c r="X35" i="70"/>
  <c r="W35" i="70"/>
  <c r="V35" i="70"/>
  <c r="S35" i="70"/>
  <c r="K35" i="70"/>
  <c r="J35" i="70"/>
  <c r="I35" i="70"/>
  <c r="H35" i="70"/>
  <c r="G35" i="70"/>
  <c r="Z34" i="70"/>
  <c r="Y34" i="70"/>
  <c r="X34" i="70"/>
  <c r="W34" i="70"/>
  <c r="V34" i="70"/>
  <c r="S34" i="70"/>
  <c r="K34" i="70"/>
  <c r="J34" i="70"/>
  <c r="I34" i="70"/>
  <c r="H34" i="70"/>
  <c r="G34" i="70"/>
  <c r="Z33" i="70"/>
  <c r="Y33" i="70"/>
  <c r="X33" i="70"/>
  <c r="W33" i="70"/>
  <c r="V33" i="70"/>
  <c r="S33" i="70"/>
  <c r="K33" i="70"/>
  <c r="J33" i="70"/>
  <c r="I33" i="70"/>
  <c r="H33" i="70"/>
  <c r="G33" i="70"/>
  <c r="Z32" i="70"/>
  <c r="Y32" i="70"/>
  <c r="X32" i="70"/>
  <c r="W32" i="70"/>
  <c r="V32" i="70"/>
  <c r="S32" i="70"/>
  <c r="K32" i="70"/>
  <c r="J32" i="70"/>
  <c r="I32" i="70"/>
  <c r="H32" i="70"/>
  <c r="G32" i="70"/>
  <c r="Z31" i="70"/>
  <c r="Y31" i="70"/>
  <c r="X31" i="70"/>
  <c r="W31" i="70"/>
  <c r="V31" i="70"/>
  <c r="S31" i="70"/>
  <c r="K31" i="70"/>
  <c r="J31" i="70"/>
  <c r="I31" i="70"/>
  <c r="H31" i="70"/>
  <c r="G31" i="70"/>
  <c r="Z30" i="70"/>
  <c r="Y30" i="70"/>
  <c r="X30" i="70"/>
  <c r="W30" i="70"/>
  <c r="V30" i="70"/>
  <c r="S30" i="70"/>
  <c r="K30" i="70"/>
  <c r="J30" i="70"/>
  <c r="I30" i="70"/>
  <c r="H30" i="70"/>
  <c r="G30" i="70"/>
  <c r="Z29" i="70"/>
  <c r="Y29" i="70"/>
  <c r="X29" i="70"/>
  <c r="W29" i="70"/>
  <c r="V29" i="70"/>
  <c r="S29" i="70"/>
  <c r="K29" i="70"/>
  <c r="J29" i="70"/>
  <c r="I29" i="70"/>
  <c r="H29" i="70"/>
  <c r="G29" i="70"/>
  <c r="Z28" i="70"/>
  <c r="Y28" i="70"/>
  <c r="X28" i="70"/>
  <c r="W28" i="70"/>
  <c r="V28" i="70"/>
  <c r="S28" i="70"/>
  <c r="Z27" i="70"/>
  <c r="Y27" i="70"/>
  <c r="X27" i="70"/>
  <c r="W27" i="70"/>
  <c r="V27" i="70"/>
  <c r="S27" i="70"/>
  <c r="Z26" i="70"/>
  <c r="Y26" i="70"/>
  <c r="X26" i="70"/>
  <c r="W26" i="70"/>
  <c r="V26" i="70"/>
  <c r="S26" i="70"/>
  <c r="K26" i="70"/>
  <c r="J26" i="70"/>
  <c r="I26" i="70"/>
  <c r="H26" i="70"/>
  <c r="G26" i="70"/>
  <c r="Z25" i="70"/>
  <c r="Y25" i="70"/>
  <c r="X25" i="70"/>
  <c r="W25" i="70"/>
  <c r="V25" i="70"/>
  <c r="S25" i="70"/>
  <c r="K25" i="70"/>
  <c r="J25" i="70"/>
  <c r="I25" i="70"/>
  <c r="H25" i="70"/>
  <c r="G25" i="70"/>
  <c r="Z24" i="70"/>
  <c r="Y24" i="70"/>
  <c r="X24" i="70"/>
  <c r="W24" i="70"/>
  <c r="V24" i="70"/>
  <c r="S24" i="70"/>
  <c r="K24" i="70"/>
  <c r="J24" i="70"/>
  <c r="I24" i="70"/>
  <c r="H24" i="70"/>
  <c r="G24" i="70"/>
  <c r="Z23" i="70"/>
  <c r="Y23" i="70"/>
  <c r="X23" i="70"/>
  <c r="W23" i="70"/>
  <c r="V23" i="70"/>
  <c r="S23" i="70"/>
  <c r="Z22" i="70"/>
  <c r="Y22" i="70"/>
  <c r="X22" i="70"/>
  <c r="W22" i="70"/>
  <c r="V22" i="70"/>
  <c r="S22" i="70"/>
  <c r="Z21" i="70"/>
  <c r="Y21" i="70"/>
  <c r="X21" i="70"/>
  <c r="W21" i="70"/>
  <c r="V21" i="70"/>
  <c r="S21" i="70"/>
  <c r="Z20" i="70"/>
  <c r="Y20" i="70"/>
  <c r="X20" i="70"/>
  <c r="W20" i="70"/>
  <c r="V20" i="70"/>
  <c r="S20" i="70"/>
  <c r="Z19" i="70"/>
  <c r="Y19" i="70"/>
  <c r="X19" i="70"/>
  <c r="W19" i="70"/>
  <c r="V19" i="70"/>
  <c r="S19" i="70"/>
  <c r="Z18" i="70"/>
  <c r="Y18" i="70"/>
  <c r="X18" i="70"/>
  <c r="W18" i="70"/>
  <c r="V18" i="70"/>
  <c r="S18" i="70"/>
  <c r="Z17" i="70"/>
  <c r="Y17" i="70"/>
  <c r="X17" i="70"/>
  <c r="W17" i="70"/>
  <c r="V17" i="70"/>
  <c r="S17" i="70"/>
  <c r="Z16" i="70"/>
  <c r="Y16" i="70"/>
  <c r="X16" i="70"/>
  <c r="W16" i="70"/>
  <c r="V16" i="70"/>
  <c r="S16" i="70"/>
  <c r="Z15" i="70"/>
  <c r="Y15" i="70"/>
  <c r="X15" i="70"/>
  <c r="W15" i="70"/>
  <c r="V15" i="70"/>
  <c r="S15" i="70"/>
  <c r="Z14" i="70"/>
  <c r="Y14" i="70"/>
  <c r="X14" i="70"/>
  <c r="W14" i="70"/>
  <c r="V14" i="70"/>
  <c r="S14" i="70"/>
  <c r="Z13" i="70"/>
  <c r="Y13" i="70"/>
  <c r="X13" i="70"/>
  <c r="W13" i="70"/>
  <c r="V13" i="70"/>
  <c r="S13" i="70"/>
  <c r="V12" i="70"/>
  <c r="S12" i="70"/>
  <c r="Z11" i="70"/>
  <c r="Y11" i="70"/>
  <c r="X11" i="70"/>
  <c r="W11" i="70"/>
  <c r="V11" i="70"/>
  <c r="S11" i="70"/>
</calcChain>
</file>

<file path=xl/sharedStrings.xml><?xml version="1.0" encoding="utf-8"?>
<sst xmlns="http://schemas.openxmlformats.org/spreadsheetml/2006/main" count="2927" uniqueCount="621">
  <si>
    <t>路線名をクリックすると、路線別のデータにリンクします</t>
    <rPh sb="0" eb="3">
      <t>ロセンメイ</t>
    </rPh>
    <rPh sb="12" eb="15">
      <t>ロセンベツ</t>
    </rPh>
    <phoneticPr fontId="3"/>
  </si>
  <si>
    <t>調査地点全交通量データ（交通量総括表）</t>
    <rPh sb="0" eb="2">
      <t>チョウサ</t>
    </rPh>
    <rPh sb="2" eb="4">
      <t>チテン</t>
    </rPh>
    <rPh sb="4" eb="5">
      <t>ゼン</t>
    </rPh>
    <rPh sb="5" eb="8">
      <t>コウツウリョウ</t>
    </rPh>
    <rPh sb="12" eb="15">
      <t>コウツウリョウ</t>
    </rPh>
    <rPh sb="15" eb="18">
      <t>ソウカツヒョウ</t>
    </rPh>
    <phoneticPr fontId="3"/>
  </si>
  <si>
    <t>道路種別</t>
    <rPh sb="0" eb="2">
      <t>ドウロ</t>
    </rPh>
    <rPh sb="2" eb="4">
      <t>シュベツ</t>
    </rPh>
    <phoneticPr fontId="3"/>
  </si>
  <si>
    <t>路線番号</t>
    <rPh sb="0" eb="2">
      <t>ロセン</t>
    </rPh>
    <rPh sb="2" eb="4">
      <t>バンゴウ</t>
    </rPh>
    <phoneticPr fontId="3"/>
  </si>
  <si>
    <t>路　線　名</t>
    <rPh sb="0" eb="1">
      <t>ミチ</t>
    </rPh>
    <rPh sb="2" eb="3">
      <t>セン</t>
    </rPh>
    <rPh sb="4" eb="5">
      <t>メイ</t>
    </rPh>
    <phoneticPr fontId="3"/>
  </si>
  <si>
    <t>一般国道</t>
    <rPh sb="0" eb="2">
      <t>イッパン</t>
    </rPh>
    <rPh sb="2" eb="4">
      <t>コクドウ</t>
    </rPh>
    <phoneticPr fontId="3"/>
  </si>
  <si>
    <t>一般国道16号</t>
    <rPh sb="0" eb="2">
      <t>イッパン</t>
    </rPh>
    <rPh sb="2" eb="4">
      <t>コクドウ</t>
    </rPh>
    <rPh sb="6" eb="7">
      <t>ゴウ</t>
    </rPh>
    <phoneticPr fontId="3"/>
  </si>
  <si>
    <t>一般国道17号</t>
    <rPh sb="0" eb="2">
      <t>イッパン</t>
    </rPh>
    <rPh sb="2" eb="4">
      <t>コクドウ</t>
    </rPh>
    <rPh sb="6" eb="7">
      <t>ゴウ</t>
    </rPh>
    <phoneticPr fontId="3"/>
  </si>
  <si>
    <t>一般国道１２２号</t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</si>
  <si>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</si>
  <si>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さいたま川口線</t>
  </si>
  <si>
    <t>さいたま春日部線</t>
  </si>
  <si>
    <t>さいたま菖蒲線</t>
  </si>
  <si>
    <t>さいたま草加線</t>
  </si>
  <si>
    <t>川口上尾線</t>
    <phoneticPr fontId="3"/>
  </si>
  <si>
    <t>さいたま東村山線</t>
  </si>
  <si>
    <t>越谷岩槻線</t>
    <rPh sb="0" eb="2">
      <t>コシガヤ</t>
    </rPh>
    <rPh sb="2" eb="4">
      <t>イワツキ</t>
    </rPh>
    <rPh sb="4" eb="5">
      <t>セン</t>
    </rPh>
    <phoneticPr fontId="3"/>
  </si>
  <si>
    <t>さいたまふじみ野所沢線</t>
  </si>
  <si>
    <t>さいたま鴻巣線</t>
  </si>
  <si>
    <t>さいたま幸手線</t>
  </si>
  <si>
    <t>朝霞蕨線</t>
    <phoneticPr fontId="3"/>
  </si>
  <si>
    <t>野田岩槻線</t>
    <phoneticPr fontId="3"/>
  </si>
  <si>
    <t>大宮停車場線</t>
  </si>
  <si>
    <t>一般県道</t>
    <rPh sb="0" eb="2">
      <t>イッパン</t>
    </rPh>
    <rPh sb="2" eb="4">
      <t>ケンドウ</t>
    </rPh>
    <phoneticPr fontId="3"/>
  </si>
  <si>
    <t>吉場安行東京線</t>
  </si>
  <si>
    <t>さいたま鳩ヶ谷線</t>
  </si>
  <si>
    <t>北浦和停車場線</t>
  </si>
  <si>
    <t>与野停車場線</t>
  </si>
  <si>
    <t>上木崎与野停車場線</t>
  </si>
  <si>
    <t>大宮停車場大成線</t>
  </si>
  <si>
    <t>宮原停車場線</t>
  </si>
  <si>
    <t>東大宮停車場線</t>
  </si>
  <si>
    <t>蓮田杉戸線</t>
    <phoneticPr fontId="3"/>
  </si>
  <si>
    <t>さいたま北袋線</t>
  </si>
  <si>
    <t>鴻巣桶川さいたま線</t>
    <phoneticPr fontId="3"/>
  </si>
  <si>
    <t>大谷本郷さいたま線</t>
    <phoneticPr fontId="3"/>
  </si>
  <si>
    <t>曲本さいたま線</t>
  </si>
  <si>
    <t>新方須賀さいたま線</t>
  </si>
  <si>
    <t>宗岡さいたま線</t>
  </si>
  <si>
    <t>上野さいたま線</t>
  </si>
  <si>
    <t>大間木蕨線</t>
  </si>
  <si>
    <t>東門前蓮田線</t>
  </si>
  <si>
    <t>蒲生岩槻線</t>
    <rPh sb="0" eb="2">
      <t>ガモウ</t>
    </rPh>
    <rPh sb="2" eb="4">
      <t>イワツキ</t>
    </rPh>
    <rPh sb="4" eb="5">
      <t>セン</t>
    </rPh>
    <phoneticPr fontId="3"/>
  </si>
  <si>
    <t>大野島越谷線</t>
  </si>
  <si>
    <t>東大門安行西立野線</t>
  </si>
  <si>
    <t>大和田停車場線</t>
  </si>
  <si>
    <t>岩槻停車場線</t>
  </si>
  <si>
    <t>市道</t>
    <rPh sb="0" eb="2">
      <t>シドウ</t>
    </rPh>
    <phoneticPr fontId="3"/>
  </si>
  <si>
    <t>新都心南通り線</t>
  </si>
  <si>
    <t>三橋中央通線</t>
  </si>
  <si>
    <t>けやき通北線</t>
  </si>
  <si>
    <t>けやき通東線</t>
  </si>
  <si>
    <t>けやき通中央線</t>
  </si>
  <si>
    <t>桜木広路線</t>
  </si>
  <si>
    <t>加茂宮広路線</t>
  </si>
  <si>
    <t>南浦和越谷線</t>
  </si>
  <si>
    <t>浦和東京線</t>
  </si>
  <si>
    <t>浦和岩槻線</t>
  </si>
  <si>
    <t>美園1号線</t>
  </si>
  <si>
    <t>市道７１５号線</t>
  </si>
  <si>
    <t>幹　線　市　道</t>
    <rPh sb="0" eb="1">
      <t>ミキ</t>
    </rPh>
    <rPh sb="2" eb="3">
      <t>セン</t>
    </rPh>
    <rPh sb="4" eb="5">
      <t>シ</t>
    </rPh>
    <rPh sb="6" eb="7">
      <t>ミチ</t>
    </rPh>
    <phoneticPr fontId="3"/>
  </si>
  <si>
    <t>北区日進町2丁目482−4</t>
  </si>
  <si>
    <t>見沼区大谷1940-3</t>
  </si>
  <si>
    <t>浦和区大原5丁目14-1</t>
  </si>
  <si>
    <t>北区櫛引町2丁目131</t>
  </si>
  <si>
    <t>見沼区深作1丁目33-8</t>
  </si>
  <si>
    <t>見沼区深作1丁目2−4</t>
  </si>
  <si>
    <t>見沼区東大宮7丁目7−1</t>
  </si>
  <si>
    <t>北区本郷町324</t>
  </si>
  <si>
    <t>西区清河寺1197</t>
  </si>
  <si>
    <t>北区日進町3丁目543−3</t>
  </si>
  <si>
    <t>北区宮原町2丁目88-1</t>
  </si>
  <si>
    <t>見沼区南中野1133−21</t>
  </si>
  <si>
    <t>見沼区東大宮5丁目34-74</t>
  </si>
  <si>
    <t>見沼区東大宮4丁目21-5</t>
  </si>
  <si>
    <t>北区奈良町110-14</t>
  </si>
  <si>
    <t>西区中釘2193-5</t>
  </si>
  <si>
    <t>大宮区天沼町1丁目893</t>
  </si>
  <si>
    <t>大宮区桜木町3丁目181-2</t>
  </si>
  <si>
    <t>西区飯田新田6-6</t>
  </si>
  <si>
    <t>西区指扇4333</t>
  </si>
  <si>
    <t>大宮区大成町2丁目41</t>
  </si>
  <si>
    <t>北区東大成町1丁目3-8</t>
  </si>
  <si>
    <t>北区日進町3丁目171</t>
  </si>
  <si>
    <t>北区奈良町32-6</t>
  </si>
  <si>
    <t>大宮区櫛引町1丁目582-35</t>
  </si>
  <si>
    <t>北区日進町1丁目40-12</t>
  </si>
  <si>
    <t>西区三橋6丁目1179</t>
  </si>
  <si>
    <t>北区東大成町1丁目41</t>
  </si>
  <si>
    <t>見沼区染谷2丁目148</t>
  </si>
  <si>
    <t>西区西新井106−5</t>
  </si>
  <si>
    <t>西区宝来549</t>
  </si>
  <si>
    <t>北区植竹町2丁目13</t>
  </si>
  <si>
    <t>北区植竹町1丁目816-1</t>
  </si>
  <si>
    <t>北区宮原町1丁目855-1</t>
  </si>
  <si>
    <t>北区宮原町1丁目193</t>
  </si>
  <si>
    <t>大宮区下町2丁目4</t>
  </si>
  <si>
    <t>大宮区桜木町1丁目8-4</t>
  </si>
  <si>
    <t>中央区新中里4丁目7-2</t>
  </si>
  <si>
    <t>中央区鈴谷9丁目6-15</t>
  </si>
  <si>
    <t>中央区下落合2丁目4-2</t>
  </si>
  <si>
    <t>中央区八王子2丁目11-9</t>
  </si>
  <si>
    <t>浦和区仲町4丁目6-12</t>
  </si>
  <si>
    <t>桜区西堀5丁目10-31</t>
  </si>
  <si>
    <t>桜区大久保領家244-5</t>
  </si>
  <si>
    <t>桜区西堀2丁目21-11</t>
  </si>
  <si>
    <t>桜区田島1丁目19-13</t>
  </si>
  <si>
    <t>南区沼影1丁目21-8</t>
  </si>
  <si>
    <t>南区根岸1丁目4-13</t>
  </si>
  <si>
    <t>南区別所7丁目8-26</t>
  </si>
  <si>
    <t>南区白幡5丁目17-20</t>
  </si>
  <si>
    <t>南区根岸4丁目19-9</t>
  </si>
  <si>
    <t>南区辻1丁目30-15</t>
  </si>
  <si>
    <t>南区文蔵3丁目29-13</t>
  </si>
  <si>
    <t>緑区三室1294</t>
  </si>
  <si>
    <t>緑区南部領辻2937</t>
  </si>
  <si>
    <t>浦和区東仲町26−23</t>
  </si>
  <si>
    <t>南区別所2丁目38−3</t>
  </si>
  <si>
    <t>南区南浦和1丁目17−22</t>
  </si>
  <si>
    <t>南区南浦和3丁目7−10</t>
  </si>
  <si>
    <t>緑区東浦和1丁目6−19</t>
  </si>
  <si>
    <t>緑区大間木393−12</t>
  </si>
  <si>
    <t>桜区新開4丁目2-21</t>
  </si>
  <si>
    <t>緑区原山1丁目35−19</t>
  </si>
  <si>
    <t>岩槻区裏慈恩寺737</t>
  </si>
  <si>
    <t>岩槻区徳力136−3</t>
  </si>
  <si>
    <t>岩槻区古ヶ場2丁目1−1</t>
  </si>
  <si>
    <t>岩槻区東岩槻5丁目2-10</t>
  </si>
  <si>
    <t>岩槻区東岩槻2丁目7−1</t>
  </si>
  <si>
    <t>岩槻区西町5丁目1-37</t>
  </si>
  <si>
    <t>岩槻区宮町1丁目7−52</t>
  </si>
  <si>
    <t>岩槻区金重236</t>
  </si>
  <si>
    <t>岩槻区笹久保1467−4</t>
  </si>
  <si>
    <t>岩槻区笹久保新田1165−1</t>
  </si>
  <si>
    <t>岩槻区柏崎654−1</t>
  </si>
  <si>
    <t>岩槻区浮谷2369−1</t>
  </si>
  <si>
    <t>岩槻区南下新井772−1</t>
  </si>
  <si>
    <t>岩槻区南平野3丁目15−2</t>
  </si>
  <si>
    <t>岩槻区末田307−1</t>
  </si>
  <si>
    <t>岩槻区釣上新田1469</t>
  </si>
  <si>
    <t>西区高木429</t>
  </si>
  <si>
    <t>北区吉野町2丁目279-15</t>
  </si>
  <si>
    <t>大宮区三橋4丁目63</t>
  </si>
  <si>
    <t>北区見沼2丁目1829-4</t>
  </si>
  <si>
    <t>北区見沼2丁目</t>
  </si>
  <si>
    <t>北区土呂町1丁目40−14</t>
  </si>
  <si>
    <t>見沼区東門前44−3</t>
  </si>
  <si>
    <t>大宮区寿能町2丁目519</t>
  </si>
  <si>
    <t>西区中野林416−8</t>
  </si>
  <si>
    <t>見沼区堀崎町12-42</t>
  </si>
  <si>
    <t>埼玉県見沼区南中丸445−11</t>
  </si>
  <si>
    <t>桜区下大久保1028-28</t>
  </si>
  <si>
    <t>桜区西堀1丁目11-5</t>
  </si>
  <si>
    <t>桜区道場3丁目14−13</t>
  </si>
  <si>
    <t>浦和区元町3丁目4−6</t>
  </si>
  <si>
    <t>岩槻区城南3丁目1</t>
  </si>
  <si>
    <t>岩槻区末田1315</t>
  </si>
  <si>
    <t>北区盆栽町504</t>
  </si>
  <si>
    <t>中央区本町西3丁目1−32</t>
  </si>
  <si>
    <t>中央区本町東1丁目13-24</t>
  </si>
  <si>
    <t>調査地点</t>
    <rPh sb="0" eb="2">
      <t>チョウサ</t>
    </rPh>
    <rPh sb="2" eb="4">
      <t>チテン</t>
    </rPh>
    <phoneticPr fontId="3"/>
  </si>
  <si>
    <t>交通量調査結果</t>
    <rPh sb="0" eb="2">
      <t>コウツウ</t>
    </rPh>
    <rPh sb="2" eb="3">
      <t>リョウ</t>
    </rPh>
    <rPh sb="3" eb="5">
      <t>チョウサ</t>
    </rPh>
    <rPh sb="5" eb="7">
      <t>ケッカ</t>
    </rPh>
    <phoneticPr fontId="3"/>
  </si>
  <si>
    <t>路　線</t>
    <rPh sb="0" eb="1">
      <t>ミチ</t>
    </rPh>
    <rPh sb="2" eb="3">
      <t>セン</t>
    </rPh>
    <phoneticPr fontId="3"/>
  </si>
  <si>
    <t>調査地点(区間)</t>
    <rPh sb="0" eb="2">
      <t>チョウサ</t>
    </rPh>
    <rPh sb="2" eb="4">
      <t>チテン</t>
    </rPh>
    <rPh sb="5" eb="7">
      <t>クカン</t>
    </rPh>
    <phoneticPr fontId="3"/>
  </si>
  <si>
    <t>交通量観測
年月日</t>
    <rPh sb="0" eb="2">
      <t>コウツウ</t>
    </rPh>
    <rPh sb="2" eb="3">
      <t>リョウ</t>
    </rPh>
    <rPh sb="3" eb="5">
      <t>カンソク</t>
    </rPh>
    <rPh sb="6" eb="9">
      <t>ネンガッピ</t>
    </rPh>
    <phoneticPr fontId="3"/>
  </si>
  <si>
    <t>昼間12時間歩行者･二輪車交通量</t>
    <rPh sb="0" eb="2">
      <t>ヒルマ</t>
    </rPh>
    <rPh sb="4" eb="6">
      <t>ジカン</t>
    </rPh>
    <rPh sb="6" eb="9">
      <t>ホコウシャ</t>
    </rPh>
    <rPh sb="10" eb="13">
      <t>ニリンシャ</t>
    </rPh>
    <rPh sb="13" eb="15">
      <t>コウツウ</t>
    </rPh>
    <rPh sb="15" eb="16">
      <t>リョウ</t>
    </rPh>
    <phoneticPr fontId="3"/>
  </si>
  <si>
    <t>調査単位区間番号</t>
    <rPh sb="0" eb="2">
      <t>チョウサ</t>
    </rPh>
    <rPh sb="2" eb="4">
      <t>タンイ</t>
    </rPh>
    <rPh sb="4" eb="6">
      <t>クカン</t>
    </rPh>
    <rPh sb="6" eb="8">
      <t>バンゴウ</t>
    </rPh>
    <phoneticPr fontId="3"/>
  </si>
  <si>
    <t>調査地点所在地
(調査区間）</t>
    <rPh sb="0" eb="2">
      <t>チョウサ</t>
    </rPh>
    <rPh sb="2" eb="4">
      <t>チテン</t>
    </rPh>
    <rPh sb="4" eb="7">
      <t>ショザイチ</t>
    </rPh>
    <rPh sb="9" eb="11">
      <t>チョウサ</t>
    </rPh>
    <rPh sb="11" eb="13">
      <t>クカン</t>
    </rPh>
    <phoneticPr fontId="3"/>
  </si>
  <si>
    <t>(上下合計)</t>
    <rPh sb="1" eb="3">
      <t>ジョウゲ</t>
    </rPh>
    <rPh sb="3" eb="5">
      <t>ゴウケイ</t>
    </rPh>
    <phoneticPr fontId="3"/>
  </si>
  <si>
    <t>歩行者類</t>
    <rPh sb="0" eb="3">
      <t>ホコウシャ</t>
    </rPh>
    <rPh sb="3" eb="4">
      <t>ルイ</t>
    </rPh>
    <phoneticPr fontId="3"/>
  </si>
  <si>
    <t>自転車類
(歩道)</t>
    <rPh sb="0" eb="3">
      <t>ジテンシャ</t>
    </rPh>
    <rPh sb="3" eb="4">
      <t>ルイ</t>
    </rPh>
    <rPh sb="6" eb="8">
      <t>ホドウ</t>
    </rPh>
    <phoneticPr fontId="3"/>
  </si>
  <si>
    <t>自転車類
(車道)</t>
    <rPh sb="0" eb="3">
      <t>ジテンシャ</t>
    </rPh>
    <rPh sb="3" eb="4">
      <t>ルイ</t>
    </rPh>
    <rPh sb="6" eb="8">
      <t>シャドウ</t>
    </rPh>
    <phoneticPr fontId="3"/>
  </si>
  <si>
    <t>自転車類
(合計)</t>
    <rPh sb="0" eb="3">
      <t>ジテンシャ</t>
    </rPh>
    <rPh sb="3" eb="4">
      <t>ルイ</t>
    </rPh>
    <rPh sb="6" eb="8">
      <t>ゴウケイ</t>
    </rPh>
    <phoneticPr fontId="3"/>
  </si>
  <si>
    <t>(人)</t>
    <rPh sb="1" eb="2">
      <t>ニン</t>
    </rPh>
    <phoneticPr fontId="3"/>
  </si>
  <si>
    <t>(台）</t>
    <rPh sb="1" eb="2">
      <t>ダイ</t>
    </rPh>
    <phoneticPr fontId="3"/>
  </si>
  <si>
    <t>(台)</t>
    <rPh sb="1" eb="2">
      <t>ダイ</t>
    </rPh>
    <phoneticPr fontId="3"/>
  </si>
  <si>
    <t>平成27年11月26日</t>
  </si>
  <si>
    <t>西区指扇3808番地1先</t>
  </si>
  <si>
    <t>北区今羽町301番地先</t>
  </si>
  <si>
    <t>平成27年10月22日</t>
  </si>
  <si>
    <t>見沼区丸ヶ崎1385先</t>
  </si>
  <si>
    <t>見沼区宮ヶ谷塔1348番地1先</t>
  </si>
  <si>
    <t>岩槻区大字長宮652番地1先</t>
  </si>
  <si>
    <t>桜区田島7丁目15番地22先</t>
  </si>
  <si>
    <t>平成27年10月20日</t>
  </si>
  <si>
    <t>中央区上峰2丁目1番地18先</t>
  </si>
  <si>
    <t>中央区円阿弥7丁目7番地11先</t>
  </si>
  <si>
    <t>浦和区北浦和5丁目14番地2先</t>
  </si>
  <si>
    <t>大宮区桜木町4丁目383番地先</t>
  </si>
  <si>
    <t>北区大成町4丁目205番地先</t>
  </si>
  <si>
    <t>上尾市堤崎101番地1先</t>
  </si>
  <si>
    <t>平成27年10月29日</t>
  </si>
  <si>
    <t>蓮田市桜台3丁目10番地1先</t>
  </si>
  <si>
    <t>岩槻区平林寺174</t>
  </si>
  <si>
    <t>平成27年10月14日</t>
  </si>
  <si>
    <t>岩槻区加倉3丁目2-2</t>
  </si>
  <si>
    <t>緑区大門1734番地先</t>
  </si>
  <si>
    <t>川口市差間3丁目2番地15先</t>
  </si>
  <si>
    <t>岩槻区馬込916番地3先</t>
  </si>
  <si>
    <t>岩槻区岩槻5113番地先</t>
  </si>
  <si>
    <t>岩槻区本町2丁目1-34</t>
  </si>
  <si>
    <t>緑区中尾1290番地12先</t>
  </si>
  <si>
    <t>浦和区本太4丁目15-1</t>
  </si>
  <si>
    <t>平成27年10月15日</t>
  </si>
  <si>
    <t>桜区山久保2丁目9番地10先</t>
  </si>
  <si>
    <t>桜区栄和4丁目10番地先</t>
  </si>
  <si>
    <t>浦和区常盤3丁目7番地1先</t>
  </si>
  <si>
    <t>緑区大間木544</t>
  </si>
  <si>
    <t>浦和区本太5丁目26番地17先</t>
  </si>
  <si>
    <t>浦和区本太2丁目8-17</t>
  </si>
  <si>
    <t>浦和区仲町1丁目4-9</t>
  </si>
  <si>
    <t>浦和区高砂3丁目16-45</t>
  </si>
  <si>
    <t>見沼区中川110番地1先</t>
  </si>
  <si>
    <t>緑区三室363番地先</t>
  </si>
  <si>
    <t>緑区三室1195番地1先</t>
  </si>
  <si>
    <t>緑区中尾2390番地2先</t>
  </si>
  <si>
    <t>南区大谷口5629番地先</t>
  </si>
  <si>
    <t>浦和区上木崎7丁目10-13</t>
  </si>
  <si>
    <t>緑区中尾2561番地先</t>
  </si>
  <si>
    <t>南区大谷口5605</t>
  </si>
  <si>
    <t>西区指扇2180</t>
  </si>
  <si>
    <t>西区三橋5丁目1660先</t>
  </si>
  <si>
    <t>大宮区宮町1丁目28</t>
  </si>
  <si>
    <t>大宮区堀の内町2丁目489番地先</t>
  </si>
  <si>
    <t>見沼区東門前30-11</t>
  </si>
  <si>
    <t>見沼区宮ヶ谷塔1240番地先</t>
  </si>
  <si>
    <t>岩槻区南平野2丁目6番地3先</t>
  </si>
  <si>
    <t>見沼区東大宮3丁目2番地17先</t>
  </si>
  <si>
    <t>浦和区東高砂町19番地5先</t>
  </si>
  <si>
    <t>浦和区前地3丁目10番地20先</t>
  </si>
  <si>
    <t>南区太田窪2367番地先</t>
  </si>
  <si>
    <t>南区太田窪3004番地先</t>
  </si>
  <si>
    <t>川口市大字芝7201番地先</t>
  </si>
  <si>
    <t>南区太田窪4丁目15番地4先</t>
  </si>
  <si>
    <t>浦和区駒場2丁目1番地1先</t>
  </si>
  <si>
    <t>浦和区上木崎3丁目20番地4先</t>
  </si>
  <si>
    <t>大宮区天沼町2丁目438-2</t>
  </si>
  <si>
    <t>大宮区寿能町1丁目81番地2先</t>
  </si>
  <si>
    <t>南区関2丁目6番地1先</t>
  </si>
  <si>
    <t>岩槻区飯塚233</t>
  </si>
  <si>
    <t>大宮区吉敷町4丁目107番地先</t>
  </si>
  <si>
    <t>中央区上落合8丁目10番地13先</t>
  </si>
  <si>
    <t>大宮区三橋4丁目23番地1先</t>
  </si>
  <si>
    <t>中央区大戸1丁目33番地12先</t>
  </si>
  <si>
    <t>桜区道場2丁目13-6</t>
  </si>
  <si>
    <t>西区西遊馬271</t>
  </si>
  <si>
    <t>中央区大戸4丁目368-5</t>
  </si>
  <si>
    <t>浦和区北浦和1丁目21-16</t>
  </si>
  <si>
    <t>浦和区木崎4丁目29番地5先</t>
  </si>
  <si>
    <t>緑区三浦201番地先(大道橋）</t>
  </si>
  <si>
    <t>桜区田島3丁目27番地6先</t>
  </si>
  <si>
    <t>南区辻8丁目24番地16先</t>
  </si>
  <si>
    <t>岩槻区長宮249</t>
  </si>
  <si>
    <t>大宮区大門町1丁目32</t>
  </si>
  <si>
    <t>緑区下山口新田11番地1先</t>
  </si>
  <si>
    <t>緑区大門1245番地先</t>
  </si>
  <si>
    <t>浦和区北浦和4丁目3-18</t>
  </si>
  <si>
    <t>中央区下落合（大字）1039</t>
  </si>
  <si>
    <t>浦和区上木崎2丁目14-14</t>
  </si>
  <si>
    <t>大宮区桜木町2丁目303</t>
  </si>
  <si>
    <t>北区宮原町3丁目318</t>
  </si>
  <si>
    <t>見沼区東大宮4丁目9-3</t>
  </si>
  <si>
    <t>岩槻区鹿室350</t>
  </si>
  <si>
    <t>浦和区上木崎1丁目8-20</t>
  </si>
  <si>
    <t>北区宮原町4丁目102-5</t>
  </si>
  <si>
    <t>大宮区土手町1丁目303番地先</t>
  </si>
  <si>
    <t>大宮区下町1丁目6番地先</t>
  </si>
  <si>
    <t>大宮区北袋町1丁目333番地先</t>
  </si>
  <si>
    <t>浦和区北浦和1丁目4-1</t>
  </si>
  <si>
    <t>西区清河寺867</t>
  </si>
  <si>
    <t>西区宮前町856番地先</t>
  </si>
  <si>
    <t>西区三橋6丁目396</t>
  </si>
  <si>
    <t>大宮区上小町1502番地6先</t>
  </si>
  <si>
    <t>中央区本町東3丁目8-13</t>
  </si>
  <si>
    <t>中央区鈴谷2丁目781番地先</t>
  </si>
  <si>
    <t>桜区西堀6丁目14-24</t>
  </si>
  <si>
    <t>南区沼影1丁目10-1</t>
  </si>
  <si>
    <t>浦和区神明2丁目14番地5先</t>
  </si>
  <si>
    <t>緑区寺山829番地先</t>
  </si>
  <si>
    <t>見沼区南中丸88番地15先</t>
  </si>
  <si>
    <t>中央区上落合9丁目1番地2先</t>
  </si>
  <si>
    <t>大宮区上小町623-1</t>
  </si>
  <si>
    <t>宗岡さいたま線</t>
    <phoneticPr fontId="3"/>
  </si>
  <si>
    <t>桜区上大久保519番地7先</t>
  </si>
  <si>
    <t>中央区本町東2丁目17-15</t>
  </si>
  <si>
    <t>中央区上落合4丁目9-9</t>
  </si>
  <si>
    <t>上野さいたま線</t>
    <phoneticPr fontId="3"/>
  </si>
  <si>
    <t>西区高木1399-2</t>
  </si>
  <si>
    <t>西区宮前町1339先</t>
  </si>
  <si>
    <t>緑区東浦和1丁目21番地7先</t>
  </si>
  <si>
    <t>見沼区丸ヶ崎1569番地11先</t>
  </si>
  <si>
    <t>岩槻区釣上1529</t>
  </si>
  <si>
    <t>岩槻区笹久保2052</t>
  </si>
  <si>
    <t>越谷市大字三野宮60番地3先</t>
  </si>
  <si>
    <t>緑区東大門3丁目15番地9先</t>
  </si>
  <si>
    <t>見沼区大和田町1丁目1554-7</t>
  </si>
  <si>
    <t>岩槻区本町1丁目5-4</t>
  </si>
  <si>
    <t>中央区新都心2-1</t>
  </si>
  <si>
    <t>大宮区桜木町1丁目11-3</t>
  </si>
  <si>
    <t>大宮区吉敷町4丁目241</t>
  </si>
  <si>
    <t>大宮区吉敷町4丁目267</t>
  </si>
  <si>
    <t>大宮区桜木町4丁目388</t>
  </si>
  <si>
    <t>緑区（大門）4314</t>
  </si>
  <si>
    <t>緑区下野田（大字）703-1</t>
  </si>
  <si>
    <t>緑区大間木1713</t>
  </si>
  <si>
    <t>浦和区上木崎1丁目15</t>
  </si>
  <si>
    <t>平成27年12月01日</t>
  </si>
  <si>
    <t>平成27年12月10日</t>
  </si>
  <si>
    <t>平成27年12月03日</t>
  </si>
  <si>
    <t>歩54</t>
    <rPh sb="0" eb="1">
      <t>ホ</t>
    </rPh>
    <phoneticPr fontId="3"/>
  </si>
  <si>
    <t>歩53</t>
    <rPh sb="0" eb="1">
      <t>ホ</t>
    </rPh>
    <phoneticPr fontId="3"/>
  </si>
  <si>
    <t>歩52</t>
    <rPh sb="0" eb="1">
      <t>ホ</t>
    </rPh>
    <phoneticPr fontId="3"/>
  </si>
  <si>
    <t>歩51</t>
    <rPh sb="0" eb="1">
      <t>ホ</t>
    </rPh>
    <phoneticPr fontId="3"/>
  </si>
  <si>
    <t>歩50</t>
    <rPh sb="0" eb="1">
      <t>ホ</t>
    </rPh>
    <phoneticPr fontId="3"/>
  </si>
  <si>
    <t>歩49</t>
    <rPh sb="0" eb="1">
      <t>ホ</t>
    </rPh>
    <phoneticPr fontId="3"/>
  </si>
  <si>
    <t>歩48</t>
    <rPh sb="0" eb="1">
      <t>ホ</t>
    </rPh>
    <phoneticPr fontId="3"/>
  </si>
  <si>
    <t>歩47</t>
    <rPh sb="0" eb="1">
      <t>ホ</t>
    </rPh>
    <phoneticPr fontId="3"/>
  </si>
  <si>
    <t>歩46</t>
    <rPh sb="0" eb="1">
      <t>ホ</t>
    </rPh>
    <phoneticPr fontId="3"/>
  </si>
  <si>
    <t>歩45</t>
    <rPh sb="0" eb="1">
      <t>ホ</t>
    </rPh>
    <phoneticPr fontId="3"/>
  </si>
  <si>
    <t>歩44</t>
    <rPh sb="0" eb="1">
      <t>ホ</t>
    </rPh>
    <phoneticPr fontId="3"/>
  </si>
  <si>
    <t>歩43</t>
    <rPh sb="0" eb="1">
      <t>ホ</t>
    </rPh>
    <phoneticPr fontId="3"/>
  </si>
  <si>
    <t>歩42</t>
    <rPh sb="0" eb="1">
      <t>ホ</t>
    </rPh>
    <phoneticPr fontId="3"/>
  </si>
  <si>
    <t>歩41</t>
    <rPh sb="0" eb="1">
      <t>ホ</t>
    </rPh>
    <phoneticPr fontId="3"/>
  </si>
  <si>
    <t>歩40</t>
    <rPh sb="0" eb="1">
      <t>ホ</t>
    </rPh>
    <phoneticPr fontId="3"/>
  </si>
  <si>
    <t>歩39</t>
    <rPh sb="0" eb="1">
      <t>ホ</t>
    </rPh>
    <phoneticPr fontId="3"/>
  </si>
  <si>
    <t>歩38</t>
    <rPh sb="0" eb="1">
      <t>ホ</t>
    </rPh>
    <phoneticPr fontId="3"/>
  </si>
  <si>
    <t>歩37</t>
    <rPh sb="0" eb="1">
      <t>ホ</t>
    </rPh>
    <phoneticPr fontId="3"/>
  </si>
  <si>
    <t>歩36</t>
    <rPh sb="0" eb="1">
      <t>ホ</t>
    </rPh>
    <phoneticPr fontId="3"/>
  </si>
  <si>
    <t>歩35</t>
    <rPh sb="0" eb="1">
      <t>ホ</t>
    </rPh>
    <phoneticPr fontId="3"/>
  </si>
  <si>
    <t>歩34</t>
    <rPh sb="0" eb="1">
      <t>ホ</t>
    </rPh>
    <phoneticPr fontId="3"/>
  </si>
  <si>
    <t>歩33</t>
    <rPh sb="0" eb="1">
      <t>ホ</t>
    </rPh>
    <phoneticPr fontId="3"/>
  </si>
  <si>
    <t>歩32</t>
    <rPh sb="0" eb="1">
      <t>ホ</t>
    </rPh>
    <phoneticPr fontId="3"/>
  </si>
  <si>
    <t>歩31</t>
    <rPh sb="0" eb="1">
      <t>ホ</t>
    </rPh>
    <phoneticPr fontId="3"/>
  </si>
  <si>
    <t>歩30</t>
    <rPh sb="0" eb="1">
      <t>ホ</t>
    </rPh>
    <phoneticPr fontId="3"/>
  </si>
  <si>
    <t>歩29</t>
    <rPh sb="0" eb="1">
      <t>ホ</t>
    </rPh>
    <phoneticPr fontId="3"/>
  </si>
  <si>
    <t>歩28</t>
    <rPh sb="0" eb="1">
      <t>ホ</t>
    </rPh>
    <phoneticPr fontId="3"/>
  </si>
  <si>
    <t>歩27</t>
    <rPh sb="0" eb="1">
      <t>ホ</t>
    </rPh>
    <phoneticPr fontId="3"/>
  </si>
  <si>
    <t>歩26</t>
    <rPh sb="0" eb="1">
      <t>ホ</t>
    </rPh>
    <phoneticPr fontId="3"/>
  </si>
  <si>
    <t>歩25</t>
    <rPh sb="0" eb="1">
      <t>ホ</t>
    </rPh>
    <phoneticPr fontId="3"/>
  </si>
  <si>
    <t>歩24</t>
    <rPh sb="0" eb="1">
      <t>ホ</t>
    </rPh>
    <phoneticPr fontId="3"/>
  </si>
  <si>
    <t>歩23</t>
    <rPh sb="0" eb="1">
      <t>ホ</t>
    </rPh>
    <phoneticPr fontId="3"/>
  </si>
  <si>
    <t>歩22</t>
    <rPh sb="0" eb="1">
      <t>ホ</t>
    </rPh>
    <phoneticPr fontId="3"/>
  </si>
  <si>
    <t>歩21</t>
    <rPh sb="0" eb="1">
      <t>ホ</t>
    </rPh>
    <phoneticPr fontId="3"/>
  </si>
  <si>
    <t>歩20</t>
    <rPh sb="0" eb="1">
      <t>ホ</t>
    </rPh>
    <phoneticPr fontId="3"/>
  </si>
  <si>
    <t>歩19</t>
    <rPh sb="0" eb="1">
      <t>ホ</t>
    </rPh>
    <phoneticPr fontId="3"/>
  </si>
  <si>
    <t>歩18</t>
    <rPh sb="0" eb="1">
      <t>ホ</t>
    </rPh>
    <phoneticPr fontId="3"/>
  </si>
  <si>
    <t>歩17</t>
    <rPh sb="0" eb="1">
      <t>ホ</t>
    </rPh>
    <phoneticPr fontId="3"/>
  </si>
  <si>
    <t>歩16</t>
    <rPh sb="0" eb="1">
      <t>ホ</t>
    </rPh>
    <phoneticPr fontId="3"/>
  </si>
  <si>
    <t>歩15</t>
    <rPh sb="0" eb="1">
      <t>ホ</t>
    </rPh>
    <phoneticPr fontId="3"/>
  </si>
  <si>
    <t>歩14</t>
    <rPh sb="0" eb="1">
      <t>ホ</t>
    </rPh>
    <phoneticPr fontId="3"/>
  </si>
  <si>
    <t>歩13</t>
    <rPh sb="0" eb="1">
      <t>ホ</t>
    </rPh>
    <phoneticPr fontId="3"/>
  </si>
  <si>
    <t>歩12</t>
    <rPh sb="0" eb="1">
      <t>ホ</t>
    </rPh>
    <phoneticPr fontId="3"/>
  </si>
  <si>
    <t>歩11</t>
    <rPh sb="0" eb="1">
      <t>ホ</t>
    </rPh>
    <phoneticPr fontId="3"/>
  </si>
  <si>
    <t>歩10</t>
    <rPh sb="0" eb="1">
      <t>ホ</t>
    </rPh>
    <phoneticPr fontId="3"/>
  </si>
  <si>
    <t>歩9</t>
    <rPh sb="0" eb="1">
      <t>ホ</t>
    </rPh>
    <phoneticPr fontId="3"/>
  </si>
  <si>
    <t>歩8</t>
    <rPh sb="0" eb="1">
      <t>ホ</t>
    </rPh>
    <phoneticPr fontId="3"/>
  </si>
  <si>
    <t>歩7</t>
    <rPh sb="0" eb="1">
      <t>ホ</t>
    </rPh>
    <phoneticPr fontId="3"/>
  </si>
  <si>
    <t>歩6</t>
    <rPh sb="0" eb="1">
      <t>ホ</t>
    </rPh>
    <phoneticPr fontId="3"/>
  </si>
  <si>
    <t>歩5</t>
    <rPh sb="0" eb="1">
      <t>ホ</t>
    </rPh>
    <phoneticPr fontId="3"/>
  </si>
  <si>
    <t>歩4</t>
    <rPh sb="0" eb="1">
      <t>ホ</t>
    </rPh>
    <phoneticPr fontId="3"/>
  </si>
  <si>
    <t>歩3</t>
    <rPh sb="0" eb="1">
      <t>ホ</t>
    </rPh>
    <phoneticPr fontId="3"/>
  </si>
  <si>
    <t>歩2</t>
    <rPh sb="0" eb="1">
      <t>ホ</t>
    </rPh>
    <phoneticPr fontId="3"/>
  </si>
  <si>
    <t>歩1</t>
    <rPh sb="0" eb="1">
      <t>ホ</t>
    </rPh>
    <phoneticPr fontId="3"/>
  </si>
  <si>
    <t>蓮田杉戸線</t>
    <phoneticPr fontId="3"/>
  </si>
  <si>
    <t>野田岩槻線</t>
    <phoneticPr fontId="3"/>
  </si>
  <si>
    <t>朝霞蕨線</t>
    <phoneticPr fontId="3"/>
  </si>
  <si>
    <t>●断面交通量一覧表</t>
    <rPh sb="1" eb="3">
      <t>ダンメン</t>
    </rPh>
    <rPh sb="3" eb="5">
      <t>コウツウ</t>
    </rPh>
    <rPh sb="5" eb="6">
      <t>リョウ</t>
    </rPh>
    <rPh sb="6" eb="8">
      <t>イチラン</t>
    </rPh>
    <rPh sb="8" eb="9">
      <t>ヒョウ</t>
    </rPh>
    <phoneticPr fontId="3"/>
  </si>
  <si>
    <t>●横断交通量　(歩道橋・歩道橋付近)</t>
    <rPh sb="1" eb="3">
      <t>オウダン</t>
    </rPh>
    <rPh sb="3" eb="5">
      <t>コウツウ</t>
    </rPh>
    <rPh sb="5" eb="6">
      <t>リョウ</t>
    </rPh>
    <rPh sb="8" eb="11">
      <t>ホドウキョウ</t>
    </rPh>
    <rPh sb="12" eb="15">
      <t>ホドウキョウ</t>
    </rPh>
    <rPh sb="15" eb="17">
      <t>フキン</t>
    </rPh>
    <phoneticPr fontId="3"/>
  </si>
  <si>
    <t>横断交通量調査結果</t>
    <rPh sb="0" eb="2">
      <t>オウダン</t>
    </rPh>
    <rPh sb="2" eb="4">
      <t>コウツウ</t>
    </rPh>
    <rPh sb="4" eb="5">
      <t>リョウ</t>
    </rPh>
    <rPh sb="5" eb="7">
      <t>チョウサ</t>
    </rPh>
    <rPh sb="7" eb="9">
      <t>ケッカ</t>
    </rPh>
    <phoneticPr fontId="3"/>
  </si>
  <si>
    <t>昼間12時間歩行者･自転車</t>
    <rPh sb="0" eb="2">
      <t>ヒルマ</t>
    </rPh>
    <rPh sb="4" eb="6">
      <t>ジカン</t>
    </rPh>
    <rPh sb="6" eb="9">
      <t>ホコウシャ</t>
    </rPh>
    <rPh sb="10" eb="12">
      <t>ジテン</t>
    </rPh>
    <rPh sb="12" eb="13">
      <t>シャ</t>
    </rPh>
    <phoneticPr fontId="3"/>
  </si>
  <si>
    <t>路線番号</t>
    <phoneticPr fontId="3"/>
  </si>
  <si>
    <t>路　線　名</t>
    <phoneticPr fontId="3"/>
  </si>
  <si>
    <t>歩道橋名</t>
    <rPh sb="0" eb="2">
      <t>ホドウ</t>
    </rPh>
    <rPh sb="2" eb="3">
      <t>キョウ</t>
    </rPh>
    <rPh sb="3" eb="4">
      <t>メイ</t>
    </rPh>
    <phoneticPr fontId="3"/>
  </si>
  <si>
    <t>歩道橋利用者</t>
    <rPh sb="0" eb="3">
      <t>ホドウキョウ</t>
    </rPh>
    <rPh sb="3" eb="5">
      <t>リヨウ</t>
    </rPh>
    <rPh sb="5" eb="6">
      <t>シャ</t>
    </rPh>
    <phoneticPr fontId="3"/>
  </si>
  <si>
    <t>歩道橋付近横断者</t>
    <rPh sb="0" eb="3">
      <t>ホドウキョウ</t>
    </rPh>
    <rPh sb="3" eb="5">
      <t>フキン</t>
    </rPh>
    <rPh sb="5" eb="7">
      <t>オウダン</t>
    </rPh>
    <rPh sb="7" eb="8">
      <t>シャ</t>
    </rPh>
    <phoneticPr fontId="3"/>
  </si>
  <si>
    <t>H01</t>
    <phoneticPr fontId="3"/>
  </si>
  <si>
    <t>西遊馬歩道橋</t>
  </si>
  <si>
    <t>H02</t>
  </si>
  <si>
    <t>飯田橋新田歩道橋</t>
  </si>
  <si>
    <t>H03</t>
  </si>
  <si>
    <t>土呂歩道橋</t>
  </si>
  <si>
    <t>H04</t>
  </si>
  <si>
    <t>本郷町歩道橋</t>
  </si>
  <si>
    <t>H05</t>
  </si>
  <si>
    <t>本郷新田歩道橋</t>
  </si>
  <si>
    <t>H06</t>
  </si>
  <si>
    <t>宮原歩道橋</t>
  </si>
  <si>
    <t>H07</t>
  </si>
  <si>
    <t>西本郷歩道橋</t>
  </si>
  <si>
    <t>H08</t>
  </si>
  <si>
    <t>三橋歩道橋</t>
  </si>
  <si>
    <t>H09</t>
  </si>
  <si>
    <t>堀の内2号橋歩道橋</t>
  </si>
  <si>
    <t>H10</t>
  </si>
  <si>
    <t>大宮第2公園歩道橋</t>
  </si>
  <si>
    <t>H11</t>
  </si>
  <si>
    <t>天沼歩道橋</t>
  </si>
  <si>
    <t>H12</t>
  </si>
  <si>
    <t>東町歩道橋</t>
  </si>
  <si>
    <t>一般国道122号</t>
    <phoneticPr fontId="3"/>
  </si>
  <si>
    <t>H13</t>
  </si>
  <si>
    <t>堀の内歩道橋</t>
  </si>
  <si>
    <t>H14</t>
  </si>
  <si>
    <t>寿能歩道橋</t>
  </si>
  <si>
    <t>H15</t>
  </si>
  <si>
    <t>大門町歩道橋</t>
  </si>
  <si>
    <t>H16</t>
  </si>
  <si>
    <t>南小前歩道橋</t>
  </si>
  <si>
    <t>H17</t>
  </si>
  <si>
    <t>上小小学校前歩道橋</t>
  </si>
  <si>
    <t>H18</t>
  </si>
  <si>
    <t>桜木町歩道橋</t>
  </si>
  <si>
    <t>H19</t>
  </si>
  <si>
    <t>東門前歩道橋</t>
  </si>
  <si>
    <t>H20</t>
  </si>
  <si>
    <t>東宮下歩道橋（七・五・三）</t>
  </si>
  <si>
    <t>一般国道463号</t>
    <phoneticPr fontId="3"/>
  </si>
  <si>
    <t>H21</t>
  </si>
  <si>
    <t>大砂土中前歩道橋</t>
  </si>
  <si>
    <t>H22</t>
  </si>
  <si>
    <t>七里歩道橋</t>
  </si>
  <si>
    <t>H23</t>
  </si>
  <si>
    <t>馬込歩道橋</t>
  </si>
  <si>
    <t>H24</t>
  </si>
  <si>
    <t>釣上歩道橋</t>
  </si>
  <si>
    <t>H25</t>
  </si>
  <si>
    <t>大戸歩道橋</t>
  </si>
  <si>
    <t>H26</t>
  </si>
  <si>
    <t>鈴谷歩道橋</t>
  </si>
  <si>
    <t>H27</t>
  </si>
  <si>
    <t>大戸南歩道橋</t>
  </si>
  <si>
    <t>H28</t>
  </si>
  <si>
    <t>八幡歩道橋</t>
  </si>
  <si>
    <t>H29</t>
  </si>
  <si>
    <t>上落合歩道橋</t>
  </si>
  <si>
    <t>H30</t>
  </si>
  <si>
    <t>上落合北歩道橋</t>
  </si>
  <si>
    <t>H31</t>
  </si>
  <si>
    <t>上峰歩道橋</t>
  </si>
  <si>
    <t>H32</t>
  </si>
  <si>
    <t>本町歩道橋</t>
  </si>
  <si>
    <t>H33</t>
  </si>
  <si>
    <t>大戸中歩道橋</t>
  </si>
  <si>
    <t>H34</t>
  </si>
  <si>
    <t>大久保小歩道橋</t>
  </si>
  <si>
    <t>H35</t>
  </si>
  <si>
    <t>北公園歩道橋</t>
  </si>
  <si>
    <t>H36</t>
  </si>
  <si>
    <t>駒場歩道橋</t>
  </si>
  <si>
    <t>H37</t>
  </si>
  <si>
    <t>仲町小前歩道橋</t>
  </si>
  <si>
    <t>H38</t>
  </si>
  <si>
    <t>北浦和歩道橋</t>
  </si>
  <si>
    <t>H39</t>
  </si>
  <si>
    <t>針ヶ谷歩道橋</t>
  </si>
  <si>
    <t>H40</t>
  </si>
  <si>
    <t>高砂歩行者デッキ</t>
  </si>
  <si>
    <t>H41</t>
  </si>
  <si>
    <t>常磐歩道橋</t>
  </si>
  <si>
    <t>H42</t>
  </si>
  <si>
    <t>上木崎歩道橋</t>
  </si>
  <si>
    <t>H43</t>
  </si>
  <si>
    <t>上木崎小北歩道橋</t>
  </si>
  <si>
    <t>H44</t>
  </si>
  <si>
    <t>太田窪歩道橋</t>
  </si>
  <si>
    <t>H45</t>
  </si>
  <si>
    <t>谷田歩道橋</t>
  </si>
  <si>
    <t>H46</t>
  </si>
  <si>
    <t>別所沼公園歩道橋</t>
  </si>
  <si>
    <t>H47</t>
  </si>
  <si>
    <t>武蔵浦和駅歩道橋</t>
  </si>
  <si>
    <t>H48</t>
  </si>
  <si>
    <t>焼米橋歩道橋</t>
  </si>
  <si>
    <t>H49</t>
  </si>
  <si>
    <t>中浦和駅歩道橋</t>
  </si>
  <si>
    <t>H50</t>
  </si>
  <si>
    <t>下野田歩道橋</t>
  </si>
  <si>
    <t>H51</t>
  </si>
  <si>
    <t>中尾歩道橋</t>
  </si>
  <si>
    <t>H52</t>
  </si>
  <si>
    <t>原山第一歩道橋</t>
  </si>
  <si>
    <t>H53</t>
  </si>
  <si>
    <t>原山第二歩道橋</t>
  </si>
  <si>
    <t>H54</t>
  </si>
  <si>
    <t>原山第三歩道橋</t>
  </si>
  <si>
    <t>曲本さいたま線</t>
    <phoneticPr fontId="3"/>
  </si>
  <si>
    <t>新方須賀さいたま線</t>
    <phoneticPr fontId="3"/>
  </si>
  <si>
    <t>大間木蕨線</t>
    <phoneticPr fontId="3"/>
  </si>
  <si>
    <t>東門前蓮田線</t>
    <phoneticPr fontId="3"/>
  </si>
  <si>
    <t>大野島越谷線</t>
    <phoneticPr fontId="3"/>
  </si>
  <si>
    <t>東大門安行西立野線</t>
    <phoneticPr fontId="3"/>
  </si>
  <si>
    <t>大和田停車場線</t>
    <phoneticPr fontId="3"/>
  </si>
  <si>
    <t>岩槻停車場線</t>
    <phoneticPr fontId="3"/>
  </si>
  <si>
    <t>新都心南通り線</t>
    <phoneticPr fontId="3"/>
  </si>
  <si>
    <t>三橋中央通線</t>
    <phoneticPr fontId="3"/>
  </si>
  <si>
    <t>けやき通北線</t>
    <phoneticPr fontId="3"/>
  </si>
  <si>
    <t>けやき通東線</t>
    <phoneticPr fontId="3"/>
  </si>
  <si>
    <t>けやき通中央線</t>
    <phoneticPr fontId="3"/>
  </si>
  <si>
    <t>桜木広路線</t>
    <phoneticPr fontId="3"/>
  </si>
  <si>
    <t>加茂宮広路線</t>
    <phoneticPr fontId="3"/>
  </si>
  <si>
    <t>南浦和越谷線</t>
    <phoneticPr fontId="3"/>
  </si>
  <si>
    <t>浦和東京線</t>
    <phoneticPr fontId="3"/>
  </si>
  <si>
    <t>浦和岩槻線</t>
    <phoneticPr fontId="3"/>
  </si>
  <si>
    <t>市道７１５号線</t>
    <phoneticPr fontId="3"/>
  </si>
  <si>
    <t>路線リストへ</t>
    <rPh sb="0" eb="2">
      <t>ロセン</t>
    </rPh>
    <phoneticPr fontId="3"/>
  </si>
  <si>
    <t>TOU</t>
    <phoneticPr fontId="3"/>
  </si>
  <si>
    <t>調査単位区間番号新</t>
    <rPh sb="0" eb="2">
      <t>チョウサ</t>
    </rPh>
    <rPh sb="2" eb="4">
      <t>タンイ</t>
    </rPh>
    <rPh sb="4" eb="6">
      <t>クカン</t>
    </rPh>
    <rPh sb="6" eb="8">
      <t>バンゴウ</t>
    </rPh>
    <rPh sb="8" eb="9">
      <t>シン</t>
    </rPh>
    <phoneticPr fontId="3"/>
  </si>
  <si>
    <t>調査単位区間番号旧</t>
    <rPh sb="0" eb="2">
      <t>チョウサ</t>
    </rPh>
    <rPh sb="2" eb="4">
      <t>タンイ</t>
    </rPh>
    <rPh sb="4" eb="6">
      <t>クカン</t>
    </rPh>
    <rPh sb="6" eb="8">
      <t>バンゴウ</t>
    </rPh>
    <rPh sb="8" eb="9">
      <t>キュウ</t>
    </rPh>
    <phoneticPr fontId="3"/>
  </si>
  <si>
    <t>交通量調査結果　R3</t>
    <rPh sb="0" eb="2">
      <t>コウツウ</t>
    </rPh>
    <rPh sb="2" eb="3">
      <t>リョウ</t>
    </rPh>
    <rPh sb="3" eb="5">
      <t>チョウサ</t>
    </rPh>
    <rPh sb="5" eb="7">
      <t>ケッカ</t>
    </rPh>
    <phoneticPr fontId="3"/>
  </si>
  <si>
    <t>交通量調査結果　H27</t>
    <rPh sb="0" eb="2">
      <t>コウツウ</t>
    </rPh>
    <rPh sb="2" eb="3">
      <t>リョウ</t>
    </rPh>
    <rPh sb="3" eb="5">
      <t>チョウサ</t>
    </rPh>
    <rPh sb="5" eb="7">
      <t>ケッカ</t>
    </rPh>
    <phoneticPr fontId="3"/>
  </si>
  <si>
    <t>大宮区吉敷町3丁目87付近（大宮南小学校付近）</t>
  </si>
  <si>
    <t>緑区下野田476付近（浦和美園西口交差点付近）</t>
  </si>
  <si>
    <t>見沼区深作西谷859付近（ドラックストアセキ深作店付近）</t>
  </si>
  <si>
    <t>桜区道場3丁目20-18付近（ファミリーマートさいたま道場店付近）</t>
  </si>
  <si>
    <t>見沼区大和田町2丁目450－1付近（さん天大宮大和田店付近）</t>
  </si>
  <si>
    <t>緑区馬場1丁目8－11付近（市立病院南バス停付近）</t>
  </si>
  <si>
    <t>北区吉野町2丁目1331付近（特別養護老人ホーム白樺ホーム付近）</t>
  </si>
  <si>
    <t>桜区西堀2丁目17-5付近（西堀氷川トンネル付近）</t>
  </si>
  <si>
    <t>大宮区三橋2丁目846付近（並木公園バス停付近）</t>
  </si>
  <si>
    <t>岩槻区馬込775</t>
  </si>
  <si>
    <t>岩槻区平林寺243</t>
  </si>
  <si>
    <t>岩槻区岩槻3687</t>
  </si>
  <si>
    <t>緑区大間木1601</t>
  </si>
  <si>
    <t>緑区原山3-1</t>
  </si>
  <si>
    <t>桜区新開2-18</t>
  </si>
  <si>
    <t>大宮区天沼町2-951</t>
  </si>
  <si>
    <t>見沼区南中丸884</t>
  </si>
  <si>
    <t>見沼区島町533</t>
  </si>
  <si>
    <t>南区南本町2丁目22−7</t>
  </si>
  <si>
    <t>－</t>
  </si>
  <si>
    <t>R3調査未実施</t>
  </si>
  <si>
    <t>令和3年11月25日</t>
  </si>
  <si>
    <t>令和3年11月30日</t>
  </si>
  <si>
    <t>令和3年12月22日</t>
  </si>
  <si>
    <t>令和3年11月18日</t>
  </si>
  <si>
    <t>令和3年12月23日</t>
  </si>
  <si>
    <t>南区南本町2丁目22−7</t>
    <phoneticPr fontId="3"/>
  </si>
  <si>
    <t>さいたま市南区太田窪3501-2先</t>
    <rPh sb="16" eb="17">
      <t>サキ</t>
    </rPh>
    <phoneticPr fontId="1"/>
  </si>
  <si>
    <t>さいたま市南区太田窪3501-2先</t>
  </si>
  <si>
    <t>一般国道４６３号</t>
    <phoneticPr fontId="3"/>
  </si>
  <si>
    <t>さいたま川口線</t>
    <phoneticPr fontId="3"/>
  </si>
  <si>
    <t>さいたま春日部線</t>
    <phoneticPr fontId="3"/>
  </si>
  <si>
    <t>さいたま草加線</t>
    <phoneticPr fontId="3"/>
  </si>
  <si>
    <t>さいたま東村山線</t>
    <phoneticPr fontId="3"/>
  </si>
  <si>
    <t>さいたまふじみ野所沢線</t>
    <phoneticPr fontId="3"/>
  </si>
  <si>
    <t>さいたま鴻巣線</t>
    <phoneticPr fontId="3"/>
  </si>
  <si>
    <t>さいたま幸手線</t>
    <phoneticPr fontId="3"/>
  </si>
  <si>
    <t>主要地方道さいたま春日部線</t>
  </si>
  <si>
    <t>西区大字西遊馬</t>
  </si>
  <si>
    <t>主要地方道さいたまふじみ野所沢線</t>
  </si>
  <si>
    <t>西区大字飯田新田</t>
  </si>
  <si>
    <t>主要地方道川口上尾線</t>
  </si>
  <si>
    <t>西区土呂町2丁目</t>
  </si>
  <si>
    <t>北区本郷町</t>
  </si>
  <si>
    <t>一般県道鴻巣桶川さいたま線</t>
  </si>
  <si>
    <t>北区宮原町4丁目</t>
  </si>
  <si>
    <t>大宮区三橋1丁目</t>
  </si>
  <si>
    <t>大宮区堀の内町3丁目</t>
  </si>
  <si>
    <t>大宮区天沼町2丁目</t>
  </si>
  <si>
    <t>大宮区東町1丁目</t>
  </si>
  <si>
    <t>大宮区高鼻町2丁目</t>
  </si>
  <si>
    <t>大宮区寿能町1丁目</t>
  </si>
  <si>
    <t>一般県道新方須賀さいたま線</t>
  </si>
  <si>
    <t>大宮区大門町3丁目</t>
  </si>
  <si>
    <t>市道20081号線(南大通東線)</t>
  </si>
  <si>
    <t>大宮区浅間町1丁目</t>
  </si>
  <si>
    <t>大宮区上小町</t>
  </si>
  <si>
    <t>大宮区桜木町4丁目</t>
  </si>
  <si>
    <t>見沼区大字東門前</t>
  </si>
  <si>
    <t>主要地方道さいたま幸手線</t>
  </si>
  <si>
    <t>見沼区大字東宮下</t>
  </si>
  <si>
    <t>主要地方道さいたま菖蒲線</t>
  </si>
  <si>
    <t>見沼区東大宮1丁目</t>
  </si>
  <si>
    <t>一般県道さいたま鳩ヶ谷線</t>
  </si>
  <si>
    <t>一般県道122号</t>
  </si>
  <si>
    <t>岩槻区大字馬込</t>
  </si>
  <si>
    <t>一般国道463号バイパス</t>
  </si>
  <si>
    <t>岩槻区大字釣上</t>
  </si>
  <si>
    <t>一般国道463号</t>
  </si>
  <si>
    <t>中央区大戸6丁目</t>
  </si>
  <si>
    <t>中央区鈴谷1丁目</t>
  </si>
  <si>
    <t>主要地方道さいたま鴻巣線</t>
  </si>
  <si>
    <t>中央区大戸1丁目</t>
  </si>
  <si>
    <t>一般県道宗岡さいたま線</t>
  </si>
  <si>
    <t>中央区本町東7丁目</t>
  </si>
  <si>
    <t>中央区上落合4丁目</t>
  </si>
  <si>
    <t>中央区大字上落合</t>
  </si>
  <si>
    <t>市道363号線</t>
  </si>
  <si>
    <t>中央区上峰4丁目</t>
  </si>
  <si>
    <t>中央区本町東2丁目</t>
  </si>
  <si>
    <t>主要地方道さいたま鴻巣線バイパス</t>
  </si>
  <si>
    <t>中央区大字大戸</t>
  </si>
  <si>
    <t>桜区大字五関</t>
  </si>
  <si>
    <t>浦和区常盤9丁目</t>
  </si>
  <si>
    <t>浦和区駒場1丁目</t>
  </si>
  <si>
    <t>浦和区常盤6丁目</t>
  </si>
  <si>
    <t>浦和区北浦和2丁目</t>
  </si>
  <si>
    <t>浦和区針ヶ谷1丁目</t>
  </si>
  <si>
    <t>市道F第507号</t>
  </si>
  <si>
    <t>浦和区高砂1丁目</t>
  </si>
  <si>
    <t>浦和区常盤5丁目</t>
  </si>
  <si>
    <t>浦和区上木崎3丁目</t>
  </si>
  <si>
    <t>一般県道さいたま北袋線</t>
  </si>
  <si>
    <t>主要地方道さいたま草加線</t>
  </si>
  <si>
    <t>南区大字太田窪</t>
  </si>
  <si>
    <t>南区太田窪5丁目</t>
  </si>
  <si>
    <t>主要地方道さいたま東村山線</t>
  </si>
  <si>
    <t>南区別所5丁目</t>
  </si>
  <si>
    <t>一般県道曲本さいたま線</t>
  </si>
  <si>
    <t>南区沼影1丁目</t>
  </si>
  <si>
    <t>市道F第111号</t>
  </si>
  <si>
    <t>南区白幡1丁目</t>
  </si>
  <si>
    <t>南区鹿手袋2丁目</t>
  </si>
  <si>
    <t>南区大字下野田</t>
  </si>
  <si>
    <t>主要地方道さいたま川口線</t>
  </si>
  <si>
    <t>南区大字中尾</t>
  </si>
  <si>
    <t>緑区太田窪1丁目</t>
  </si>
  <si>
    <t>緑区原山4丁目</t>
  </si>
  <si>
    <t>緑区原山2丁目</t>
  </si>
  <si>
    <t>一般国道４６３号</t>
    <rPh sb="0" eb="2">
      <t>イッパン</t>
    </rPh>
    <rPh sb="2" eb="4">
      <t>コクドウ</t>
    </rPh>
    <rPh sb="7" eb="8">
      <t>ゴウ</t>
    </rPh>
    <phoneticPr fontId="3"/>
  </si>
  <si>
    <t>美園１号線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</si>
</sst>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[$-411]ggge&quot;年&quot;m&quot;月&quot;d&quot;日&quot;;@"/>
    <numFmt numFmtId="179" formatCode="0_ "/>
    <numFmt numFmtId="180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BC8ED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8EDE"/>
        <bgColor rgb="FFBC8EDE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>
      <alignment vertical="center"/>
    </xf>
  </cellStyleXfs>
  <cellXfs count="309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4" fillId="0" borderId="1" xfId="1" applyFill="1" applyBorder="1" applyAlignment="1">
      <alignment vertical="center" shrinkToFit="1"/>
    </xf>
    <xf numFmtId="0" fontId="2" fillId="0" borderId="2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  <xf numFmtId="0" fontId="4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4" fillId="0" borderId="0" xfId="1"/>
    <xf numFmtId="0" fontId="4" fillId="0" borderId="0" xfId="1" applyFill="1" applyBorder="1" applyAlignment="1">
      <alignment vertical="center" shrinkToFit="1"/>
    </xf>
    <xf numFmtId="0" fontId="6" fillId="0" borderId="0" xfId="0" applyFont="1" applyAlignment="1">
      <alignment shrinkToFit="1"/>
    </xf>
    <xf numFmtId="0" fontId="7" fillId="0" borderId="0" xfId="2" applyFont="1">
      <alignment vertical="center"/>
    </xf>
    <xf numFmtId="0" fontId="8" fillId="0" borderId="0" xfId="1" applyFont="1" applyFill="1" applyAlignment="1">
      <alignment vertical="center"/>
    </xf>
    <xf numFmtId="177" fontId="7" fillId="2" borderId="5" xfId="2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vertical="center" shrinkToFit="1"/>
    </xf>
    <xf numFmtId="0" fontId="7" fillId="0" borderId="5" xfId="2" applyFont="1" applyBorder="1" applyAlignment="1">
      <alignment horizontal="left" vertical="center" shrinkToFit="1"/>
    </xf>
    <xf numFmtId="178" fontId="7" fillId="0" borderId="5" xfId="2" applyNumberFormat="1" applyFont="1" applyBorder="1" applyAlignment="1">
      <alignment horizontal="left" vertical="center" indent="1" shrinkToFit="1"/>
    </xf>
    <xf numFmtId="176" fontId="7" fillId="0" borderId="5" xfId="2" applyNumberFormat="1" applyFont="1" applyBorder="1">
      <alignment vertical="center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16" xfId="2" applyFont="1" applyBorder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 applyAlignment="1">
      <alignment vertical="center" shrinkToFit="1"/>
    </xf>
    <xf numFmtId="0" fontId="7" fillId="0" borderId="17" xfId="2" applyFont="1" applyBorder="1" applyAlignment="1">
      <alignment horizontal="left" vertical="center" shrinkToFit="1"/>
    </xf>
    <xf numFmtId="178" fontId="7" fillId="0" borderId="17" xfId="0" applyNumberFormat="1" applyFont="1" applyBorder="1" applyAlignment="1">
      <alignment vertical="center"/>
    </xf>
    <xf numFmtId="0" fontId="7" fillId="0" borderId="17" xfId="2" applyFont="1" applyBorder="1">
      <alignment vertical="center"/>
    </xf>
    <xf numFmtId="0" fontId="7" fillId="0" borderId="21" xfId="2" applyFont="1" applyBorder="1">
      <alignment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19" xfId="0" applyFont="1" applyBorder="1" applyAlignment="1">
      <alignment horizontal="left" vertical="center" shrinkToFit="1"/>
    </xf>
    <xf numFmtId="178" fontId="7" fillId="0" borderId="19" xfId="2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vertical="center"/>
    </xf>
    <xf numFmtId="0" fontId="7" fillId="0" borderId="19" xfId="2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2" applyFont="1" applyAlignment="1">
      <alignment horizontal="left" vertical="center" indent="1" shrinkToFit="1"/>
    </xf>
    <xf numFmtId="0" fontId="7" fillId="0" borderId="0" xfId="0" applyFont="1" applyAlignment="1">
      <alignment horizontal="right" vertical="center" shrinkToFit="1"/>
    </xf>
    <xf numFmtId="0" fontId="7" fillId="0" borderId="0" xfId="0" quotePrefix="1" applyFont="1" applyAlignment="1">
      <alignment horizontal="center" vertical="center" shrinkToFit="1"/>
    </xf>
    <xf numFmtId="0" fontId="7" fillId="0" borderId="0" xfId="0" quotePrefix="1" applyFont="1" applyAlignment="1">
      <alignment horizontal="right" vertical="center" shrinkToFit="1"/>
    </xf>
    <xf numFmtId="0" fontId="7" fillId="0" borderId="0" xfId="0" applyFont="1" applyAlignment="1">
      <alignment horizontal="left" vertical="center" indent="1" shrinkToFit="1"/>
    </xf>
    <xf numFmtId="178" fontId="7" fillId="0" borderId="0" xfId="2" applyNumberFormat="1" applyFont="1">
      <alignment vertical="center"/>
    </xf>
    <xf numFmtId="0" fontId="7" fillId="0" borderId="27" xfId="2" applyFont="1" applyBorder="1">
      <alignment vertical="center"/>
    </xf>
    <xf numFmtId="0" fontId="1" fillId="0" borderId="16" xfId="2" applyBorder="1">
      <alignment vertical="center"/>
    </xf>
    <xf numFmtId="0" fontId="1" fillId="0" borderId="0" xfId="2">
      <alignment vertical="center"/>
    </xf>
    <xf numFmtId="0" fontId="1" fillId="0" borderId="21" xfId="2" applyBorder="1">
      <alignment vertical="center"/>
    </xf>
    <xf numFmtId="0" fontId="1" fillId="0" borderId="0" xfId="2" applyAlignment="1">
      <alignment horizontal="centerContinuous" vertical="center"/>
    </xf>
    <xf numFmtId="177" fontId="7" fillId="6" borderId="5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 shrinkToFit="1"/>
    </xf>
    <xf numFmtId="0" fontId="7" fillId="0" borderId="5" xfId="2" applyFont="1" applyBorder="1" applyAlignment="1">
      <alignment horizontal="left" vertical="center" indent="1" shrinkToFit="1"/>
    </xf>
    <xf numFmtId="179" fontId="7" fillId="0" borderId="5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 shrinkToFit="1"/>
    </xf>
    <xf numFmtId="176" fontId="7" fillId="0" borderId="5" xfId="0" applyNumberFormat="1" applyFont="1" applyBorder="1" applyAlignment="1">
      <alignment vertical="center"/>
    </xf>
    <xf numFmtId="0" fontId="7" fillId="0" borderId="5" xfId="0" quotePrefix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left" vertical="center" indent="1" shrinkToFit="1"/>
    </xf>
    <xf numFmtId="0" fontId="1" fillId="0" borderId="0" xfId="0" applyFont="1" applyAlignment="1">
      <alignment vertical="center"/>
    </xf>
    <xf numFmtId="0" fontId="1" fillId="0" borderId="0" xfId="2" applyAlignment="1"/>
    <xf numFmtId="177" fontId="7" fillId="8" borderId="5" xfId="2" applyNumberFormat="1" applyFont="1" applyFill="1" applyBorder="1" applyAlignment="1">
      <alignment horizontal="center" vertical="center"/>
    </xf>
    <xf numFmtId="176" fontId="7" fillId="0" borderId="5" xfId="2" applyNumberFormat="1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8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6" xfId="2" applyFont="1" applyBorder="1">
      <alignment vertical="center"/>
    </xf>
    <xf numFmtId="179" fontId="7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8" fontId="7" fillId="0" borderId="0" xfId="2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/>
    </xf>
    <xf numFmtId="177" fontId="7" fillId="4" borderId="5" xfId="2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horizontal="right" vertical="center" shrinkToFit="1"/>
    </xf>
    <xf numFmtId="177" fontId="7" fillId="3" borderId="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80" fontId="7" fillId="0" borderId="17" xfId="2" applyNumberFormat="1" applyFont="1" applyBorder="1" applyAlignment="1">
      <alignment horizontal="center" vertical="center"/>
    </xf>
    <xf numFmtId="0" fontId="7" fillId="0" borderId="15" xfId="2" applyFont="1" applyBorder="1">
      <alignment vertical="center"/>
    </xf>
    <xf numFmtId="0" fontId="7" fillId="0" borderId="24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left" vertical="center" indent="1" shrinkToFit="1"/>
    </xf>
    <xf numFmtId="179" fontId="7" fillId="0" borderId="24" xfId="0" applyNumberFormat="1" applyFont="1" applyBorder="1" applyAlignment="1">
      <alignment vertical="center" shrinkToFit="1"/>
    </xf>
    <xf numFmtId="0" fontId="7" fillId="0" borderId="24" xfId="0" applyFont="1" applyBorder="1" applyAlignment="1">
      <alignment horizontal="left" vertical="center" shrinkToFit="1"/>
    </xf>
    <xf numFmtId="178" fontId="7" fillId="0" borderId="24" xfId="2" applyNumberFormat="1" applyFont="1" applyBorder="1" applyAlignment="1">
      <alignment horizontal="left" vertical="center" indent="1" shrinkToFit="1"/>
    </xf>
    <xf numFmtId="176" fontId="7" fillId="0" borderId="2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0" fillId="0" borderId="5" xfId="2" applyFont="1" applyBorder="1" applyAlignment="1">
      <alignment vertical="center" shrinkToFit="1"/>
    </xf>
    <xf numFmtId="0" fontId="10" fillId="0" borderId="0" xfId="2" applyFo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>
      <alignment vertical="center"/>
    </xf>
    <xf numFmtId="177" fontId="10" fillId="0" borderId="5" xfId="2" applyNumberFormat="1" applyFont="1" applyBorder="1" applyAlignment="1">
      <alignment horizontal="center" vertical="center"/>
    </xf>
    <xf numFmtId="178" fontId="10" fillId="0" borderId="5" xfId="2" applyNumberFormat="1" applyFont="1" applyBorder="1" applyAlignment="1">
      <alignment horizontal="left" vertical="center" indent="1" shrinkToFit="1"/>
    </xf>
    <xf numFmtId="176" fontId="10" fillId="0" borderId="5" xfId="2" applyNumberFormat="1" applyFont="1" applyBorder="1">
      <alignment vertical="center"/>
    </xf>
    <xf numFmtId="176" fontId="10" fillId="0" borderId="5" xfId="2" applyNumberFormat="1" applyFont="1" applyBorder="1" applyAlignment="1">
      <alignment vertical="center" shrinkToFit="1"/>
    </xf>
    <xf numFmtId="178" fontId="10" fillId="0" borderId="24" xfId="2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vertical="center"/>
    </xf>
    <xf numFmtId="0" fontId="10" fillId="0" borderId="8" xfId="2" applyFont="1" applyBorder="1">
      <alignment vertical="center"/>
    </xf>
    <xf numFmtId="0" fontId="10" fillId="0" borderId="7" xfId="2" applyFont="1" applyBorder="1">
      <alignment vertical="center"/>
    </xf>
    <xf numFmtId="0" fontId="10" fillId="0" borderId="6" xfId="2" applyFont="1" applyBorder="1">
      <alignment vertical="center"/>
    </xf>
    <xf numFmtId="178" fontId="10" fillId="0" borderId="0" xfId="2" applyNumberFormat="1" applyFont="1" applyAlignment="1">
      <alignment horizontal="right" vertical="center" shrinkToFit="1"/>
    </xf>
    <xf numFmtId="176" fontId="10" fillId="0" borderId="0" xfId="0" applyNumberFormat="1" applyFont="1" applyAlignment="1">
      <alignment vertical="center"/>
    </xf>
    <xf numFmtId="0" fontId="10" fillId="0" borderId="0" xfId="2" applyFont="1" applyAlignment="1">
      <alignment vertical="center" shrinkToFit="1"/>
    </xf>
    <xf numFmtId="176" fontId="10" fillId="0" borderId="24" xfId="0" applyNumberFormat="1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 shrinkToFit="1"/>
    </xf>
    <xf numFmtId="178" fontId="7" fillId="0" borderId="5" xfId="0" applyNumberFormat="1" applyFont="1" applyBorder="1" applyAlignment="1">
      <alignment horizontal="center" vertical="center"/>
    </xf>
    <xf numFmtId="178" fontId="10" fillId="0" borderId="24" xfId="2" applyNumberFormat="1" applyFont="1" applyBorder="1" applyAlignment="1">
      <alignment vertical="center" shrinkToFit="1"/>
    </xf>
    <xf numFmtId="178" fontId="10" fillId="0" borderId="26" xfId="2" applyNumberFormat="1" applyFont="1" applyBorder="1" applyAlignment="1">
      <alignment vertical="center" shrinkToFit="1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7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2" applyFont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textRotation="255"/>
    </xf>
    <xf numFmtId="0" fontId="0" fillId="6" borderId="4" xfId="0" applyFill="1" applyBorder="1" applyAlignment="1">
      <alignment horizontal="center" vertical="center" textRotation="255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textRotation="255" wrapText="1"/>
    </xf>
    <xf numFmtId="0" fontId="5" fillId="4" borderId="3" xfId="0" applyFont="1" applyFill="1" applyBorder="1" applyAlignment="1">
      <alignment horizontal="center" vertical="center" textRotation="255" wrapText="1"/>
    </xf>
    <xf numFmtId="0" fontId="5" fillId="4" borderId="4" xfId="0" applyFont="1" applyFill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vertical="center" textRotation="255" wrapText="1"/>
    </xf>
    <xf numFmtId="0" fontId="5" fillId="5" borderId="1" xfId="0" applyFont="1" applyFill="1" applyBorder="1" applyAlignment="1">
      <alignment vertical="center" textRotation="255" wrapText="1"/>
    </xf>
    <xf numFmtId="0" fontId="0" fillId="6" borderId="2" xfId="0" applyFill="1" applyBorder="1" applyAlignment="1">
      <alignment horizontal="center" vertical="center" textRotation="255"/>
    </xf>
    <xf numFmtId="177" fontId="10" fillId="0" borderId="5" xfId="2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2" applyFont="1" applyAlignment="1">
      <alignment horizontal="left"/>
    </xf>
    <xf numFmtId="0" fontId="1" fillId="0" borderId="0" xfId="0" applyFont="1"/>
    <xf numFmtId="0" fontId="1" fillId="0" borderId="10" xfId="0" applyFont="1" applyBorder="1"/>
    <xf numFmtId="0" fontId="1" fillId="0" borderId="0" xfId="2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5" xfId="2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1" fillId="0" borderId="1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0" fontId="1" fillId="0" borderId="18" xfId="2" applyNumberFormat="1" applyBorder="1" applyAlignment="1">
      <alignment horizontal="center" vertical="center"/>
    </xf>
    <xf numFmtId="180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80" fontId="1" fillId="0" borderId="22" xfId="0" applyNumberFormat="1" applyFont="1" applyBorder="1" applyAlignment="1">
      <alignment horizontal="center" vertical="center"/>
    </xf>
    <xf numFmtId="180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80" fontId="7" fillId="0" borderId="17" xfId="2" applyNumberFormat="1" applyFont="1" applyBorder="1" applyAlignment="1">
      <alignment horizontal="center" vertical="center" wrapText="1"/>
    </xf>
    <xf numFmtId="180" fontId="7" fillId="0" borderId="17" xfId="0" applyNumberFormat="1" applyFont="1" applyBorder="1" applyAlignment="1">
      <alignment horizontal="center" vertical="center"/>
    </xf>
    <xf numFmtId="180" fontId="7" fillId="0" borderId="17" xfId="0" applyNumberFormat="1" applyFont="1" applyBorder="1" applyAlignment="1">
      <alignment vertical="center"/>
    </xf>
    <xf numFmtId="0" fontId="7" fillId="0" borderId="5" xfId="2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180" fontId="7" fillId="0" borderId="17" xfId="2" applyNumberFormat="1" applyFont="1" applyBorder="1" applyAlignment="1">
      <alignment horizontal="center" vertical="center" shrinkToFit="1"/>
    </xf>
    <xf numFmtId="180" fontId="7" fillId="0" borderId="17" xfId="0" applyNumberFormat="1" applyFont="1" applyBorder="1" applyAlignment="1">
      <alignment horizontal="center" vertical="center" shrinkToFit="1"/>
    </xf>
    <xf numFmtId="180" fontId="7" fillId="0" borderId="17" xfId="0" applyNumberFormat="1" applyFont="1" applyBorder="1" applyAlignment="1">
      <alignment horizontal="center" vertical="center" wrapText="1"/>
    </xf>
    <xf numFmtId="0" fontId="7" fillId="0" borderId="24" xfId="2" applyFont="1" applyBorder="1" applyAlignment="1">
      <alignment horizontal="right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7" fillId="0" borderId="24" xfId="0" applyFont="1" applyBorder="1" applyAlignment="1">
      <alignment horizontal="left" vertical="center" indent="1" shrinkToFit="1"/>
    </xf>
    <xf numFmtId="0" fontId="1" fillId="0" borderId="25" xfId="0" applyFont="1" applyBorder="1" applyAlignment="1">
      <alignment horizontal="left" vertical="center" indent="1" shrinkToFit="1"/>
    </xf>
    <xf numFmtId="0" fontId="1" fillId="0" borderId="26" xfId="0" applyFont="1" applyBorder="1" applyAlignment="1">
      <alignment horizontal="left" vertical="center" indent="1" shrinkToFit="1"/>
    </xf>
    <xf numFmtId="0" fontId="1" fillId="0" borderId="25" xfId="0" applyFont="1" applyBorder="1" applyAlignment="1">
      <alignment horizontal="right" vertical="center" shrinkToFit="1"/>
    </xf>
    <xf numFmtId="0" fontId="1" fillId="0" borderId="26" xfId="0" applyFont="1" applyBorder="1" applyAlignment="1">
      <alignment horizontal="right" vertical="center" shrinkToFit="1"/>
    </xf>
    <xf numFmtId="0" fontId="7" fillId="0" borderId="17" xfId="2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7" fillId="0" borderId="5" xfId="2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 shrinkToFit="1"/>
    </xf>
    <xf numFmtId="0" fontId="7" fillId="0" borderId="5" xfId="2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24" xfId="2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right" vertical="center" shrinkToFit="1"/>
    </xf>
    <xf numFmtId="0" fontId="7" fillId="0" borderId="24" xfId="2" applyFont="1" applyBorder="1" applyAlignment="1">
      <alignment vertical="center" shrinkToFit="1"/>
    </xf>
    <xf numFmtId="0" fontId="10" fillId="0" borderId="5" xfId="2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7" fillId="0" borderId="5" xfId="2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5" xfId="2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176" fontId="10" fillId="0" borderId="5" xfId="2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vertical="center"/>
    </xf>
    <xf numFmtId="176" fontId="7" fillId="0" borderId="5" xfId="2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/>
    </xf>
    <xf numFmtId="177" fontId="7" fillId="2" borderId="5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" fillId="2" borderId="14" xfId="2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textRotation="255" shrinkToFit="1"/>
    </xf>
    <xf numFmtId="0" fontId="1" fillId="2" borderId="5" xfId="0" applyFont="1" applyFill="1" applyBorder="1" applyAlignment="1">
      <alignment horizontal="center" vertical="center" textRotation="255" shrinkToFi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78" fontId="7" fillId="0" borderId="24" xfId="2" applyNumberFormat="1" applyFont="1" applyBorder="1" applyAlignment="1">
      <alignment horizontal="left" vertical="center" indent="1" shrinkToFit="1"/>
    </xf>
    <xf numFmtId="178" fontId="7" fillId="0" borderId="26" xfId="2" applyNumberFormat="1" applyFont="1" applyBorder="1" applyAlignment="1">
      <alignment horizontal="left" vertical="center" indent="1" shrinkToFit="1"/>
    </xf>
    <xf numFmtId="0" fontId="7" fillId="0" borderId="25" xfId="2" applyFont="1" applyBorder="1" applyAlignment="1">
      <alignment horizontal="right" vertical="center" shrinkToFit="1"/>
    </xf>
    <xf numFmtId="0" fontId="7" fillId="0" borderId="25" xfId="0" applyFont="1" applyBorder="1" applyAlignment="1">
      <alignment horizontal="left" vertical="center" indent="1" shrinkToFit="1"/>
    </xf>
    <xf numFmtId="0" fontId="7" fillId="0" borderId="26" xfId="2" applyFont="1" applyBorder="1" applyAlignment="1">
      <alignment horizontal="right" vertical="center" shrinkToFit="1"/>
    </xf>
    <xf numFmtId="0" fontId="7" fillId="0" borderId="26" xfId="0" applyFont="1" applyBorder="1" applyAlignment="1">
      <alignment horizontal="left" vertical="center" indent="1" shrinkToFit="1"/>
    </xf>
    <xf numFmtId="0" fontId="7" fillId="0" borderId="25" xfId="2" applyFont="1" applyBorder="1" applyAlignment="1">
      <alignment horizontal="left" vertical="center" indent="1" shrinkToFit="1"/>
    </xf>
    <xf numFmtId="0" fontId="7" fillId="0" borderId="26" xfId="2" applyFont="1" applyBorder="1" applyAlignment="1">
      <alignment horizontal="left" vertical="center" indent="1" shrinkToFit="1"/>
    </xf>
    <xf numFmtId="0" fontId="1" fillId="0" borderId="14" xfId="2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" fillId="3" borderId="5" xfId="2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4" xfId="2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textRotation="255" shrinkToFit="1"/>
    </xf>
    <xf numFmtId="0" fontId="1" fillId="3" borderId="5" xfId="0" applyFont="1" applyFill="1" applyBorder="1" applyAlignment="1">
      <alignment horizontal="center" vertical="center" textRotation="255" shrinkToFit="1"/>
    </xf>
    <xf numFmtId="0" fontId="7" fillId="3" borderId="5" xfId="2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wrapText="1"/>
    </xf>
    <xf numFmtId="0" fontId="7" fillId="3" borderId="5" xfId="2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177" fontId="7" fillId="4" borderId="5" xfId="2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1" fillId="4" borderId="5" xfId="2" applyFill="1" applyBorder="1" applyAlignment="1">
      <alignment horizontal="center" vertical="center"/>
    </xf>
    <xf numFmtId="0" fontId="1" fillId="4" borderId="14" xfId="2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textRotation="255" shrinkToFit="1"/>
    </xf>
    <xf numFmtId="0" fontId="1" fillId="4" borderId="5" xfId="0" applyFont="1" applyFill="1" applyBorder="1" applyAlignment="1">
      <alignment horizontal="center" vertical="center" textRotation="255" shrinkToFi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wrapText="1"/>
    </xf>
    <xf numFmtId="0" fontId="1" fillId="8" borderId="5" xfId="2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4" xfId="2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7" fillId="8" borderId="5" xfId="2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0" fontId="7" fillId="8" borderId="5" xfId="2" applyFont="1" applyFill="1" applyBorder="1" applyAlignment="1">
      <alignment horizontal="center" vertical="center" wrapText="1"/>
    </xf>
    <xf numFmtId="177" fontId="7" fillId="8" borderId="5" xfId="2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5" xfId="2" applyFont="1" applyFill="1" applyBorder="1" applyAlignment="1">
      <alignment horizontal="center" vertical="center" textRotation="255" shrinkToFit="1"/>
    </xf>
    <xf numFmtId="0" fontId="1" fillId="8" borderId="5" xfId="0" applyFont="1" applyFill="1" applyBorder="1" applyAlignment="1">
      <alignment horizontal="center" vertical="center" textRotation="255" shrinkToFit="1"/>
    </xf>
    <xf numFmtId="0" fontId="1" fillId="8" borderId="5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wrapText="1"/>
    </xf>
    <xf numFmtId="0" fontId="2" fillId="0" borderId="0" xfId="2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1" fillId="6" borderId="5" xfId="2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4" xfId="2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7" fillId="6" borderId="5" xfId="2" applyFont="1" applyFill="1" applyBorder="1" applyAlignment="1">
      <alignment horizontal="center" vertical="center" wrapText="1"/>
    </xf>
    <xf numFmtId="177" fontId="7" fillId="6" borderId="5" xfId="2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vertical="center" textRotation="255" shrinkToFit="1"/>
    </xf>
    <xf numFmtId="0" fontId="1" fillId="6" borderId="5" xfId="0" applyFont="1" applyFill="1" applyBorder="1" applyAlignment="1">
      <alignment horizontal="center" vertical="center" textRotation="255" shrinkToFit="1"/>
    </xf>
    <xf numFmtId="0" fontId="1" fillId="6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wrapText="1"/>
    </xf>
  </cellXfs>
  <cellStyles count="3">
    <cellStyle name="ハイパーリンク" xfId="1" builtinId="8"/>
    <cellStyle name="標準" xfId="0" builtinId="0"/>
    <cellStyle name="標準_箇所別レイアウト(案)" xfId="2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FF66FF"/>
      <color rgb="FFBC8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53"/>
  <sheetViews>
    <sheetView tabSelected="1" view="pageBreakPreview" zoomScaleNormal="100" zoomScaleSheetLayoutView="100" workbookViewId="0">
      <selection activeCell="E29" sqref="E29"/>
    </sheetView>
  </sheetViews>
  <sheetFormatPr defaultRowHeight="13.2" x14ac:dyDescent="0.2"/>
  <cols>
    <col min="1" max="1" width="15.77734375" style="10" customWidth="1"/>
    <col min="2" max="2" width="10.109375" style="11" customWidth="1"/>
    <col min="3" max="3" width="59.77734375" style="10" bestFit="1" customWidth="1"/>
    <col min="4" max="4" width="11.33203125" style="10" customWidth="1"/>
  </cols>
  <sheetData>
    <row r="1" spans="1:4" ht="14.4" x14ac:dyDescent="0.2">
      <c r="A1" s="1"/>
      <c r="B1" s="2"/>
      <c r="C1" s="3" t="s">
        <v>0</v>
      </c>
      <c r="D1" s="3"/>
    </row>
    <row r="2" spans="1:4" ht="14.4" x14ac:dyDescent="0.2">
      <c r="A2" s="1"/>
      <c r="B2" s="2"/>
      <c r="C2" s="13" t="s">
        <v>1</v>
      </c>
      <c r="D2" s="13"/>
    </row>
    <row r="3" spans="1:4" ht="14.4" x14ac:dyDescent="0.2">
      <c r="A3" s="1"/>
      <c r="B3" s="2"/>
      <c r="C3" s="1"/>
      <c r="D3" s="1"/>
    </row>
    <row r="4" spans="1:4" ht="12.75" customHeight="1" x14ac:dyDescent="0.2">
      <c r="A4" s="4" t="s">
        <v>2</v>
      </c>
      <c r="B4" s="4" t="s">
        <v>3</v>
      </c>
      <c r="C4" s="4" t="s">
        <v>4</v>
      </c>
      <c r="D4" s="2"/>
    </row>
    <row r="5" spans="1:4" ht="12.75" customHeight="1" x14ac:dyDescent="0.2">
      <c r="A5" s="119" t="s">
        <v>5</v>
      </c>
      <c r="B5" s="5">
        <v>122</v>
      </c>
      <c r="C5" s="6" t="s">
        <v>8</v>
      </c>
      <c r="D5" s="14"/>
    </row>
    <row r="6" spans="1:4" ht="12.75" customHeight="1" x14ac:dyDescent="0.2">
      <c r="A6" s="120"/>
      <c r="B6" s="5">
        <v>463</v>
      </c>
      <c r="C6" s="6" t="s">
        <v>619</v>
      </c>
      <c r="D6" s="14"/>
    </row>
    <row r="7" spans="1:4" ht="12.75" customHeight="1" x14ac:dyDescent="0.2">
      <c r="A7" s="124" t="s">
        <v>9</v>
      </c>
      <c r="B7" s="5">
        <v>1</v>
      </c>
      <c r="C7" s="6" t="s">
        <v>10</v>
      </c>
      <c r="D7" s="14"/>
    </row>
    <row r="8" spans="1:4" ht="12.75" customHeight="1" x14ac:dyDescent="0.2">
      <c r="A8" s="124"/>
      <c r="B8" s="5">
        <v>2</v>
      </c>
      <c r="C8" s="6" t="s">
        <v>11</v>
      </c>
      <c r="D8" s="14"/>
    </row>
    <row r="9" spans="1:4" ht="12.75" customHeight="1" x14ac:dyDescent="0.2">
      <c r="A9" s="124"/>
      <c r="B9" s="5">
        <v>34</v>
      </c>
      <c r="C9" s="6" t="s">
        <v>13</v>
      </c>
      <c r="D9" s="14"/>
    </row>
    <row r="10" spans="1:4" ht="12.75" customHeight="1" x14ac:dyDescent="0.2">
      <c r="A10" s="124"/>
      <c r="B10" s="5">
        <v>35</v>
      </c>
      <c r="C10" s="6" t="s">
        <v>14</v>
      </c>
      <c r="D10" s="14"/>
    </row>
    <row r="11" spans="1:4" ht="12.75" customHeight="1" x14ac:dyDescent="0.2">
      <c r="A11" s="124"/>
      <c r="B11" s="5">
        <v>40</v>
      </c>
      <c r="C11" s="6" t="s">
        <v>15</v>
      </c>
      <c r="D11" s="14"/>
    </row>
    <row r="12" spans="1:4" ht="12.75" customHeight="1" x14ac:dyDescent="0.2">
      <c r="A12" s="124"/>
      <c r="B12" s="5">
        <v>48</v>
      </c>
      <c r="C12" s="6" t="s">
        <v>16</v>
      </c>
      <c r="D12" s="14"/>
    </row>
    <row r="13" spans="1:4" ht="12.75" customHeight="1" x14ac:dyDescent="0.2">
      <c r="A13" s="124"/>
      <c r="B13" s="5">
        <v>56</v>
      </c>
      <c r="C13" s="6" t="s">
        <v>17</v>
      </c>
      <c r="D13" s="14"/>
    </row>
    <row r="14" spans="1:4" ht="12.75" customHeight="1" x14ac:dyDescent="0.2">
      <c r="A14" s="124"/>
      <c r="B14" s="5">
        <v>57</v>
      </c>
      <c r="C14" s="6" t="s">
        <v>18</v>
      </c>
      <c r="D14" s="14"/>
    </row>
    <row r="15" spans="1:4" ht="12.75" customHeight="1" x14ac:dyDescent="0.2">
      <c r="A15" s="124"/>
      <c r="B15" s="5">
        <v>65</v>
      </c>
      <c r="C15" s="6" t="s">
        <v>19</v>
      </c>
      <c r="D15" s="14"/>
    </row>
    <row r="16" spans="1:4" ht="12.75" customHeight="1" x14ac:dyDescent="0.2">
      <c r="A16" s="124"/>
      <c r="B16" s="5">
        <v>80</v>
      </c>
      <c r="C16" s="6" t="s">
        <v>21</v>
      </c>
      <c r="D16" s="14"/>
    </row>
    <row r="17" spans="1:4" ht="12.75" customHeight="1" x14ac:dyDescent="0.2">
      <c r="A17" s="124"/>
      <c r="B17" s="4">
        <v>90</v>
      </c>
      <c r="C17" s="6" t="s">
        <v>22</v>
      </c>
      <c r="D17" s="14"/>
    </row>
    <row r="18" spans="1:4" ht="12.75" customHeight="1" x14ac:dyDescent="0.2">
      <c r="A18" s="121" t="s">
        <v>23</v>
      </c>
      <c r="B18" s="5">
        <v>118</v>
      </c>
      <c r="C18" s="6" t="s">
        <v>26</v>
      </c>
      <c r="D18" s="14"/>
    </row>
    <row r="19" spans="1:4" ht="12.75" customHeight="1" x14ac:dyDescent="0.2">
      <c r="A19" s="122"/>
      <c r="B19" s="5">
        <v>119</v>
      </c>
      <c r="C19" s="6" t="s">
        <v>27</v>
      </c>
      <c r="D19" s="14"/>
    </row>
    <row r="20" spans="1:4" ht="12.75" customHeight="1" x14ac:dyDescent="0.2">
      <c r="A20" s="122"/>
      <c r="B20" s="5">
        <v>120</v>
      </c>
      <c r="C20" s="6" t="s">
        <v>28</v>
      </c>
      <c r="D20" s="14"/>
    </row>
    <row r="21" spans="1:4" ht="12.75" customHeight="1" x14ac:dyDescent="0.2">
      <c r="A21" s="122"/>
      <c r="B21" s="5">
        <v>121</v>
      </c>
      <c r="C21" s="6" t="s">
        <v>29</v>
      </c>
      <c r="D21" s="14"/>
    </row>
    <row r="22" spans="1:4" ht="12.75" customHeight="1" x14ac:dyDescent="0.2">
      <c r="A22" s="122"/>
      <c r="B22" s="5">
        <v>132</v>
      </c>
      <c r="C22" s="6" t="s">
        <v>30</v>
      </c>
      <c r="D22" s="14"/>
    </row>
    <row r="23" spans="1:4" ht="12.75" customHeight="1" x14ac:dyDescent="0.2">
      <c r="A23" s="122"/>
      <c r="B23" s="5">
        <v>144</v>
      </c>
      <c r="C23" s="6" t="s">
        <v>31</v>
      </c>
      <c r="D23" s="14"/>
    </row>
    <row r="24" spans="1:4" ht="12.75" customHeight="1" x14ac:dyDescent="0.2">
      <c r="A24" s="122"/>
      <c r="B24" s="5">
        <v>154</v>
      </c>
      <c r="C24" s="6" t="s">
        <v>32</v>
      </c>
      <c r="D24" s="14"/>
    </row>
    <row r="25" spans="1:4" ht="12.75" customHeight="1" x14ac:dyDescent="0.2">
      <c r="A25" s="122"/>
      <c r="B25" s="5">
        <v>159</v>
      </c>
      <c r="C25" s="6" t="s">
        <v>33</v>
      </c>
      <c r="D25" s="14"/>
    </row>
    <row r="26" spans="1:4" ht="12.75" customHeight="1" x14ac:dyDescent="0.2">
      <c r="A26" s="122"/>
      <c r="B26" s="5">
        <v>164</v>
      </c>
      <c r="C26" s="6" t="s">
        <v>34</v>
      </c>
      <c r="D26" s="14"/>
    </row>
    <row r="27" spans="1:4" ht="12.75" customHeight="1" x14ac:dyDescent="0.2">
      <c r="A27" s="122"/>
      <c r="B27" s="5">
        <v>165</v>
      </c>
      <c r="C27" s="6" t="s">
        <v>35</v>
      </c>
      <c r="D27" s="14"/>
    </row>
    <row r="28" spans="1:4" ht="12.75" customHeight="1" x14ac:dyDescent="0.2">
      <c r="A28" s="122"/>
      <c r="B28" s="5">
        <v>213</v>
      </c>
      <c r="C28" s="6" t="s">
        <v>36</v>
      </c>
      <c r="D28" s="14"/>
    </row>
    <row r="29" spans="1:4" ht="12.75" customHeight="1" x14ac:dyDescent="0.2">
      <c r="A29" s="122"/>
      <c r="B29" s="5">
        <v>214</v>
      </c>
      <c r="C29" s="6" t="s">
        <v>37</v>
      </c>
      <c r="D29" s="14"/>
    </row>
    <row r="30" spans="1:4" ht="12.75" customHeight="1" x14ac:dyDescent="0.2">
      <c r="A30" s="122"/>
      <c r="B30" s="5">
        <v>215</v>
      </c>
      <c r="C30" s="6" t="s">
        <v>38</v>
      </c>
      <c r="D30" s="14"/>
    </row>
    <row r="31" spans="1:4" ht="12.75" customHeight="1" x14ac:dyDescent="0.2">
      <c r="A31" s="122"/>
      <c r="B31" s="5">
        <v>216</v>
      </c>
      <c r="C31" s="6" t="s">
        <v>39</v>
      </c>
      <c r="D31" s="14"/>
    </row>
    <row r="32" spans="1:4" ht="12.75" customHeight="1" x14ac:dyDescent="0.2">
      <c r="A32" s="122"/>
      <c r="B32" s="5">
        <v>324</v>
      </c>
      <c r="C32" s="6" t="s">
        <v>42</v>
      </c>
      <c r="D32" s="14"/>
    </row>
    <row r="33" spans="1:4" ht="12.75" customHeight="1" x14ac:dyDescent="0.2">
      <c r="A33" s="122"/>
      <c r="B33" s="5">
        <v>398</v>
      </c>
      <c r="C33" s="6" t="s">
        <v>45</v>
      </c>
      <c r="D33" s="14"/>
    </row>
    <row r="34" spans="1:4" ht="12.75" customHeight="1" x14ac:dyDescent="0.2">
      <c r="A34" s="123"/>
      <c r="B34" s="5">
        <v>399</v>
      </c>
      <c r="C34" s="6" t="s">
        <v>46</v>
      </c>
      <c r="D34" s="14"/>
    </row>
    <row r="35" spans="1:4" ht="12.75" customHeight="1" x14ac:dyDescent="0.2">
      <c r="A35" s="125" t="s">
        <v>47</v>
      </c>
      <c r="B35" s="5">
        <v>53</v>
      </c>
      <c r="C35" s="6" t="s">
        <v>48</v>
      </c>
      <c r="D35" s="14"/>
    </row>
    <row r="36" spans="1:4" ht="12.75" customHeight="1" x14ac:dyDescent="0.2">
      <c r="A36" s="125"/>
      <c r="B36" s="5">
        <v>81</v>
      </c>
      <c r="C36" s="6" t="s">
        <v>49</v>
      </c>
      <c r="D36" s="14"/>
    </row>
    <row r="37" spans="1:4" ht="12.75" customHeight="1" x14ac:dyDescent="0.2">
      <c r="A37" s="125"/>
      <c r="B37" s="5">
        <v>96</v>
      </c>
      <c r="C37" s="6" t="s">
        <v>50</v>
      </c>
      <c r="D37" s="14"/>
    </row>
    <row r="38" spans="1:4" ht="12.75" customHeight="1" x14ac:dyDescent="0.2">
      <c r="A38" s="125"/>
      <c r="B38" s="5">
        <v>97</v>
      </c>
      <c r="C38" s="6" t="s">
        <v>51</v>
      </c>
      <c r="D38" s="14"/>
    </row>
    <row r="39" spans="1:4" ht="12.75" customHeight="1" x14ac:dyDescent="0.2">
      <c r="A39" s="125"/>
      <c r="B39" s="5">
        <v>98</v>
      </c>
      <c r="C39" s="6" t="s">
        <v>52</v>
      </c>
      <c r="D39" s="14"/>
    </row>
    <row r="40" spans="1:4" ht="12.75" customHeight="1" x14ac:dyDescent="0.2">
      <c r="A40" s="125"/>
      <c r="B40" s="5">
        <v>99</v>
      </c>
      <c r="C40" s="6" t="s">
        <v>53</v>
      </c>
      <c r="D40" s="14"/>
    </row>
    <row r="41" spans="1:4" ht="12.75" customHeight="1" x14ac:dyDescent="0.2">
      <c r="A41" s="125"/>
      <c r="B41" s="5">
        <v>110</v>
      </c>
      <c r="C41" s="6" t="s">
        <v>54</v>
      </c>
      <c r="D41" s="14"/>
    </row>
    <row r="42" spans="1:4" ht="12.75" customHeight="1" x14ac:dyDescent="0.2">
      <c r="A42" s="125"/>
      <c r="B42" s="5">
        <v>435</v>
      </c>
      <c r="C42" s="6" t="s">
        <v>55</v>
      </c>
      <c r="D42" s="14"/>
    </row>
    <row r="43" spans="1:4" ht="12.75" customHeight="1" x14ac:dyDescent="0.2">
      <c r="A43" s="125"/>
      <c r="B43" s="5">
        <v>538</v>
      </c>
      <c r="C43" s="6" t="s">
        <v>56</v>
      </c>
      <c r="D43" s="14"/>
    </row>
    <row r="44" spans="1:4" ht="12.75" customHeight="1" x14ac:dyDescent="0.2">
      <c r="A44" s="125"/>
      <c r="B44" s="5">
        <v>541</v>
      </c>
      <c r="C44" s="6" t="s">
        <v>57</v>
      </c>
      <c r="D44" s="14"/>
    </row>
    <row r="45" spans="1:4" ht="12.75" customHeight="1" x14ac:dyDescent="0.2">
      <c r="A45" s="125"/>
      <c r="B45" s="5">
        <v>596</v>
      </c>
      <c r="C45" s="6" t="s">
        <v>620</v>
      </c>
      <c r="D45" s="14"/>
    </row>
    <row r="46" spans="1:4" ht="12.75" customHeight="1" x14ac:dyDescent="0.2">
      <c r="A46" s="125"/>
      <c r="B46" s="5">
        <v>645</v>
      </c>
      <c r="C46" s="6" t="s">
        <v>55</v>
      </c>
      <c r="D46" s="14"/>
    </row>
    <row r="47" spans="1:4" ht="12.75" customHeight="1" x14ac:dyDescent="0.2">
      <c r="A47" s="125"/>
      <c r="B47" s="5">
        <v>715</v>
      </c>
      <c r="C47" s="6" t="s">
        <v>59</v>
      </c>
      <c r="D47" s="14"/>
    </row>
    <row r="48" spans="1:4" ht="12.75" customHeight="1" x14ac:dyDescent="0.2">
      <c r="A48" s="126" t="s">
        <v>60</v>
      </c>
      <c r="B48" s="7"/>
      <c r="C48" s="6" t="s">
        <v>61</v>
      </c>
      <c r="D48" s="14"/>
    </row>
    <row r="49" spans="1:4" ht="12.75" customHeight="1" x14ac:dyDescent="0.2">
      <c r="A49" s="117"/>
      <c r="B49" s="8"/>
      <c r="C49" s="6" t="s">
        <v>63</v>
      </c>
      <c r="D49" s="14"/>
    </row>
    <row r="50" spans="1:4" ht="12.75" customHeight="1" x14ac:dyDescent="0.2">
      <c r="A50" s="117"/>
      <c r="B50" s="8"/>
      <c r="C50" s="6" t="s">
        <v>64</v>
      </c>
      <c r="D50" s="14"/>
    </row>
    <row r="51" spans="1:4" ht="12.75" customHeight="1" x14ac:dyDescent="0.2">
      <c r="A51" s="117"/>
      <c r="B51" s="8"/>
      <c r="C51" s="6" t="s">
        <v>65</v>
      </c>
      <c r="D51" s="14"/>
    </row>
    <row r="52" spans="1:4" ht="12.75" customHeight="1" x14ac:dyDescent="0.2">
      <c r="A52" s="117"/>
      <c r="B52" s="8"/>
      <c r="C52" s="6" t="s">
        <v>66</v>
      </c>
      <c r="D52" s="14"/>
    </row>
    <row r="53" spans="1:4" ht="12.75" customHeight="1" x14ac:dyDescent="0.2">
      <c r="A53" s="117"/>
      <c r="B53" s="8"/>
      <c r="C53" s="6" t="s">
        <v>67</v>
      </c>
      <c r="D53" s="14"/>
    </row>
    <row r="54" spans="1:4" ht="12.75" customHeight="1" x14ac:dyDescent="0.2">
      <c r="A54" s="117"/>
      <c r="B54" s="8"/>
      <c r="C54" s="6" t="s">
        <v>68</v>
      </c>
      <c r="D54" s="14"/>
    </row>
    <row r="55" spans="1:4" ht="12.75" customHeight="1" x14ac:dyDescent="0.2">
      <c r="A55" s="117"/>
      <c r="B55" s="8"/>
      <c r="C55" s="6" t="s">
        <v>69</v>
      </c>
      <c r="D55" s="14"/>
    </row>
    <row r="56" spans="1:4" ht="12.75" customHeight="1" x14ac:dyDescent="0.2">
      <c r="A56" s="117"/>
      <c r="B56" s="8"/>
      <c r="C56" s="6" t="s">
        <v>70</v>
      </c>
      <c r="D56" s="14"/>
    </row>
    <row r="57" spans="1:4" ht="12.75" customHeight="1" x14ac:dyDescent="0.2">
      <c r="A57" s="117"/>
      <c r="B57" s="8"/>
      <c r="C57" s="6" t="s">
        <v>71</v>
      </c>
      <c r="D57" s="14"/>
    </row>
    <row r="58" spans="1:4" ht="12.75" customHeight="1" x14ac:dyDescent="0.2">
      <c r="A58" s="117"/>
      <c r="B58" s="8"/>
      <c r="C58" s="6" t="s">
        <v>72</v>
      </c>
      <c r="D58" s="14"/>
    </row>
    <row r="59" spans="1:4" ht="12.75" customHeight="1" x14ac:dyDescent="0.2">
      <c r="A59" s="117"/>
      <c r="B59" s="8"/>
      <c r="C59" s="6" t="s">
        <v>73</v>
      </c>
      <c r="D59" s="14"/>
    </row>
    <row r="60" spans="1:4" ht="12.75" customHeight="1" x14ac:dyDescent="0.2">
      <c r="A60" s="117"/>
      <c r="B60" s="8"/>
      <c r="C60" s="6" t="s">
        <v>74</v>
      </c>
      <c r="D60" s="14"/>
    </row>
    <row r="61" spans="1:4" ht="12.75" customHeight="1" x14ac:dyDescent="0.2">
      <c r="A61" s="117"/>
      <c r="B61" s="8"/>
      <c r="C61" s="6" t="s">
        <v>75</v>
      </c>
      <c r="D61" s="14"/>
    </row>
    <row r="62" spans="1:4" ht="12.75" customHeight="1" x14ac:dyDescent="0.2">
      <c r="A62" s="117"/>
      <c r="B62" s="8"/>
      <c r="C62" s="6" t="s">
        <v>76</v>
      </c>
      <c r="D62" s="14"/>
    </row>
    <row r="63" spans="1:4" ht="12.75" customHeight="1" x14ac:dyDescent="0.2">
      <c r="A63" s="118"/>
      <c r="B63" s="116"/>
      <c r="C63" s="6" t="s">
        <v>77</v>
      </c>
      <c r="D63" s="14"/>
    </row>
    <row r="64" spans="1:4" ht="12.75" customHeight="1" x14ac:dyDescent="0.2">
      <c r="A64" s="117" t="s">
        <v>60</v>
      </c>
      <c r="B64" s="8"/>
      <c r="C64" s="6" t="s">
        <v>78</v>
      </c>
      <c r="D64" s="14"/>
    </row>
    <row r="65" spans="1:4" ht="12.75" customHeight="1" x14ac:dyDescent="0.2">
      <c r="A65" s="117"/>
      <c r="B65" s="8"/>
      <c r="C65" s="6" t="s">
        <v>79</v>
      </c>
      <c r="D65" s="14"/>
    </row>
    <row r="66" spans="1:4" ht="12.75" customHeight="1" x14ac:dyDescent="0.2">
      <c r="A66" s="117"/>
      <c r="B66" s="8"/>
      <c r="C66" s="6" t="s">
        <v>80</v>
      </c>
      <c r="D66" s="14"/>
    </row>
    <row r="67" spans="1:4" ht="12.75" customHeight="1" x14ac:dyDescent="0.2">
      <c r="A67" s="117"/>
      <c r="B67" s="8"/>
      <c r="C67" s="6" t="s">
        <v>81</v>
      </c>
      <c r="D67" s="14"/>
    </row>
    <row r="68" spans="1:4" ht="12.75" customHeight="1" x14ac:dyDescent="0.2">
      <c r="A68" s="117"/>
      <c r="B68" s="8"/>
      <c r="C68" s="6" t="s">
        <v>82</v>
      </c>
      <c r="D68" s="14"/>
    </row>
    <row r="69" spans="1:4" ht="12.75" customHeight="1" x14ac:dyDescent="0.2">
      <c r="A69" s="117"/>
      <c r="B69" s="8"/>
      <c r="C69" s="6" t="s">
        <v>83</v>
      </c>
      <c r="D69" s="14"/>
    </row>
    <row r="70" spans="1:4" ht="12.75" customHeight="1" x14ac:dyDescent="0.2">
      <c r="A70" s="117"/>
      <c r="B70" s="8"/>
      <c r="C70" s="6" t="s">
        <v>84</v>
      </c>
      <c r="D70" s="14"/>
    </row>
    <row r="71" spans="1:4" ht="12.75" customHeight="1" x14ac:dyDescent="0.2">
      <c r="A71" s="117"/>
      <c r="B71" s="8"/>
      <c r="C71" s="6" t="s">
        <v>85</v>
      </c>
      <c r="D71" s="14"/>
    </row>
    <row r="72" spans="1:4" ht="12.75" customHeight="1" x14ac:dyDescent="0.2">
      <c r="A72" s="117"/>
      <c r="B72" s="8"/>
      <c r="C72" s="6" t="s">
        <v>86</v>
      </c>
      <c r="D72" s="14"/>
    </row>
    <row r="73" spans="1:4" ht="12.75" customHeight="1" x14ac:dyDescent="0.2">
      <c r="A73" s="117"/>
      <c r="B73" s="8"/>
      <c r="C73" s="6" t="s">
        <v>87</v>
      </c>
      <c r="D73" s="14"/>
    </row>
    <row r="74" spans="1:4" ht="12.75" customHeight="1" x14ac:dyDescent="0.2">
      <c r="A74" s="117"/>
      <c r="B74" s="8"/>
      <c r="C74" s="6" t="s">
        <v>88</v>
      </c>
      <c r="D74" s="14"/>
    </row>
    <row r="75" spans="1:4" ht="12.75" customHeight="1" x14ac:dyDescent="0.2">
      <c r="A75" s="117"/>
      <c r="B75" s="8"/>
      <c r="C75" s="6" t="s">
        <v>89</v>
      </c>
      <c r="D75" s="14"/>
    </row>
    <row r="76" spans="1:4" ht="12.75" customHeight="1" x14ac:dyDescent="0.2">
      <c r="A76" s="117"/>
      <c r="B76" s="8"/>
      <c r="C76" s="6" t="s">
        <v>90</v>
      </c>
      <c r="D76" s="14"/>
    </row>
    <row r="77" spans="1:4" ht="12.75" customHeight="1" x14ac:dyDescent="0.2">
      <c r="A77" s="117"/>
      <c r="B77" s="8"/>
      <c r="C77" s="6" t="s">
        <v>93</v>
      </c>
      <c r="D77" s="14"/>
    </row>
    <row r="78" spans="1:4" ht="12.75" customHeight="1" x14ac:dyDescent="0.2">
      <c r="A78" s="117"/>
      <c r="B78" s="8"/>
      <c r="C78" s="6" t="s">
        <v>94</v>
      </c>
      <c r="D78" s="14"/>
    </row>
    <row r="79" spans="1:4" ht="12.75" customHeight="1" x14ac:dyDescent="0.2">
      <c r="A79" s="117"/>
      <c r="B79" s="8"/>
      <c r="C79" s="6" t="s">
        <v>95</v>
      </c>
      <c r="D79" s="14"/>
    </row>
    <row r="80" spans="1:4" ht="12.75" customHeight="1" x14ac:dyDescent="0.2">
      <c r="A80" s="117"/>
      <c r="B80" s="8"/>
      <c r="C80" s="6" t="s">
        <v>96</v>
      </c>
      <c r="D80" s="14"/>
    </row>
    <row r="81" spans="1:4" ht="12.75" customHeight="1" x14ac:dyDescent="0.2">
      <c r="A81" s="117"/>
      <c r="B81" s="8"/>
      <c r="C81" s="6" t="s">
        <v>97</v>
      </c>
      <c r="D81" s="14"/>
    </row>
    <row r="82" spans="1:4" ht="12.75" customHeight="1" x14ac:dyDescent="0.2">
      <c r="A82" s="117"/>
      <c r="B82" s="8"/>
      <c r="C82" s="6" t="s">
        <v>98</v>
      </c>
      <c r="D82" s="14"/>
    </row>
    <row r="83" spans="1:4" ht="12.75" customHeight="1" x14ac:dyDescent="0.2">
      <c r="A83" s="117"/>
      <c r="B83" s="8"/>
      <c r="C83" s="6" t="s">
        <v>99</v>
      </c>
      <c r="D83" s="14"/>
    </row>
    <row r="84" spans="1:4" ht="12.75" customHeight="1" x14ac:dyDescent="0.2">
      <c r="A84" s="117"/>
      <c r="B84" s="8"/>
      <c r="C84" s="6" t="s">
        <v>100</v>
      </c>
      <c r="D84" s="14"/>
    </row>
    <row r="85" spans="1:4" ht="12.75" customHeight="1" x14ac:dyDescent="0.2">
      <c r="A85" s="117"/>
      <c r="B85" s="8"/>
      <c r="C85" s="6" t="s">
        <v>101</v>
      </c>
      <c r="D85" s="14"/>
    </row>
    <row r="86" spans="1:4" ht="12.75" customHeight="1" x14ac:dyDescent="0.2">
      <c r="A86" s="117"/>
      <c r="B86" s="8"/>
      <c r="C86" s="6" t="s">
        <v>102</v>
      </c>
      <c r="D86" s="14"/>
    </row>
    <row r="87" spans="1:4" ht="12.75" customHeight="1" x14ac:dyDescent="0.2">
      <c r="A87" s="117"/>
      <c r="B87" s="8"/>
      <c r="C87" s="6" t="s">
        <v>103</v>
      </c>
      <c r="D87" s="14"/>
    </row>
    <row r="88" spans="1:4" ht="12.75" customHeight="1" x14ac:dyDescent="0.2">
      <c r="A88" s="117"/>
      <c r="B88" s="8"/>
      <c r="C88" s="6" t="s">
        <v>104</v>
      </c>
      <c r="D88" s="14"/>
    </row>
    <row r="89" spans="1:4" ht="12.75" customHeight="1" x14ac:dyDescent="0.2">
      <c r="A89" s="117"/>
      <c r="B89" s="8"/>
      <c r="C89" s="6" t="s">
        <v>105</v>
      </c>
      <c r="D89" s="14"/>
    </row>
    <row r="90" spans="1:4" ht="12.75" customHeight="1" x14ac:dyDescent="0.2">
      <c r="A90" s="117"/>
      <c r="B90" s="8"/>
      <c r="C90" s="6" t="s">
        <v>106</v>
      </c>
      <c r="D90" s="14"/>
    </row>
    <row r="91" spans="1:4" ht="12.75" customHeight="1" x14ac:dyDescent="0.2">
      <c r="A91" s="117"/>
      <c r="B91" s="8"/>
      <c r="C91" s="6" t="s">
        <v>107</v>
      </c>
      <c r="D91" s="14"/>
    </row>
    <row r="92" spans="1:4" ht="12.75" customHeight="1" x14ac:dyDescent="0.2">
      <c r="A92" s="117"/>
      <c r="B92" s="8"/>
      <c r="C92" s="6" t="s">
        <v>108</v>
      </c>
      <c r="D92" s="14"/>
    </row>
    <row r="93" spans="1:4" ht="12.75" customHeight="1" x14ac:dyDescent="0.2">
      <c r="A93" s="117"/>
      <c r="B93" s="8"/>
      <c r="C93" s="9" t="s">
        <v>109</v>
      </c>
      <c r="D93" s="14"/>
    </row>
    <row r="94" spans="1:4" ht="12.75" customHeight="1" x14ac:dyDescent="0.2">
      <c r="A94" s="117"/>
      <c r="B94" s="8"/>
      <c r="C94" s="9" t="s">
        <v>110</v>
      </c>
      <c r="D94" s="14"/>
    </row>
    <row r="95" spans="1:4" ht="12.75" customHeight="1" x14ac:dyDescent="0.2">
      <c r="A95" s="117"/>
      <c r="B95" s="8"/>
      <c r="C95" s="9" t="s">
        <v>111</v>
      </c>
      <c r="D95" s="14"/>
    </row>
    <row r="96" spans="1:4" ht="12.75" customHeight="1" x14ac:dyDescent="0.2">
      <c r="A96" s="117"/>
      <c r="B96" s="8"/>
      <c r="C96" s="9" t="s">
        <v>536</v>
      </c>
      <c r="D96" s="14"/>
    </row>
    <row r="97" spans="1:4" ht="12.75" customHeight="1" x14ac:dyDescent="0.2">
      <c r="A97" s="117"/>
      <c r="B97" s="8"/>
      <c r="C97" s="9" t="s">
        <v>112</v>
      </c>
      <c r="D97" s="14"/>
    </row>
    <row r="98" spans="1:4" ht="12.75" customHeight="1" x14ac:dyDescent="0.2">
      <c r="A98" s="117"/>
      <c r="B98" s="8"/>
      <c r="C98" s="9" t="s">
        <v>113</v>
      </c>
      <c r="D98" s="14"/>
    </row>
    <row r="99" spans="1:4" ht="12.75" customHeight="1" x14ac:dyDescent="0.2">
      <c r="A99" s="117"/>
      <c r="B99" s="8"/>
      <c r="C99" s="9" t="s">
        <v>114</v>
      </c>
      <c r="D99" s="14"/>
    </row>
    <row r="100" spans="1:4" ht="12.75" customHeight="1" x14ac:dyDescent="0.2">
      <c r="A100" s="117"/>
      <c r="B100" s="8"/>
      <c r="C100" s="9" t="s">
        <v>115</v>
      </c>
      <c r="D100" s="14"/>
    </row>
    <row r="101" spans="1:4" ht="12.75" customHeight="1" x14ac:dyDescent="0.2">
      <c r="A101" s="117"/>
      <c r="B101" s="8"/>
      <c r="C101" s="9" t="s">
        <v>116</v>
      </c>
      <c r="D101" s="14"/>
    </row>
    <row r="102" spans="1:4" ht="12.75" customHeight="1" x14ac:dyDescent="0.2">
      <c r="A102" s="117"/>
      <c r="B102" s="8"/>
      <c r="C102" s="9" t="s">
        <v>117</v>
      </c>
      <c r="D102" s="14"/>
    </row>
    <row r="103" spans="1:4" ht="12.75" customHeight="1" x14ac:dyDescent="0.2">
      <c r="A103" s="117"/>
      <c r="B103" s="8"/>
      <c r="C103" s="9" t="s">
        <v>118</v>
      </c>
      <c r="D103" s="14"/>
    </row>
    <row r="104" spans="1:4" ht="12.75" customHeight="1" x14ac:dyDescent="0.2">
      <c r="A104" s="117"/>
      <c r="B104" s="8"/>
      <c r="C104" s="9" t="s">
        <v>119</v>
      </c>
      <c r="D104" s="14"/>
    </row>
    <row r="105" spans="1:4" ht="12.75" customHeight="1" x14ac:dyDescent="0.2">
      <c r="A105" s="117"/>
      <c r="B105" s="8"/>
      <c r="C105" s="9" t="s">
        <v>120</v>
      </c>
      <c r="D105" s="14"/>
    </row>
    <row r="106" spans="1:4" ht="12.75" customHeight="1" x14ac:dyDescent="0.2">
      <c r="A106" s="117"/>
      <c r="B106" s="8"/>
      <c r="C106" s="9" t="s">
        <v>121</v>
      </c>
      <c r="D106" s="14"/>
    </row>
    <row r="107" spans="1:4" ht="12.75" customHeight="1" x14ac:dyDescent="0.2">
      <c r="A107" s="117"/>
      <c r="B107" s="8"/>
      <c r="C107" s="9" t="s">
        <v>123</v>
      </c>
      <c r="D107" s="14"/>
    </row>
    <row r="108" spans="1:4" ht="12.75" customHeight="1" x14ac:dyDescent="0.2">
      <c r="A108" s="117"/>
      <c r="B108" s="8"/>
      <c r="C108" s="9" t="s">
        <v>124</v>
      </c>
      <c r="D108" s="14"/>
    </row>
    <row r="109" spans="1:4" ht="12.75" customHeight="1" x14ac:dyDescent="0.2">
      <c r="A109" s="117"/>
      <c r="B109" s="8"/>
      <c r="C109" s="9" t="s">
        <v>125</v>
      </c>
      <c r="D109" s="14"/>
    </row>
    <row r="110" spans="1:4" ht="12.75" customHeight="1" x14ac:dyDescent="0.2">
      <c r="A110" s="117"/>
      <c r="B110" s="8"/>
      <c r="C110" s="9" t="s">
        <v>126</v>
      </c>
      <c r="D110" s="14"/>
    </row>
    <row r="111" spans="1:4" ht="12.75" customHeight="1" x14ac:dyDescent="0.2">
      <c r="A111" s="117"/>
      <c r="B111" s="8"/>
      <c r="C111" s="9" t="s">
        <v>127</v>
      </c>
      <c r="D111" s="14"/>
    </row>
    <row r="112" spans="1:4" ht="12.75" customHeight="1" x14ac:dyDescent="0.2">
      <c r="A112" s="117"/>
      <c r="B112" s="8"/>
      <c r="C112" s="9" t="s">
        <v>128</v>
      </c>
      <c r="D112" s="14"/>
    </row>
    <row r="113" spans="1:4" ht="12.75" customHeight="1" x14ac:dyDescent="0.2">
      <c r="A113" s="117"/>
      <c r="B113" s="8"/>
      <c r="C113" s="9" t="s">
        <v>129</v>
      </c>
      <c r="D113" s="14"/>
    </row>
    <row r="114" spans="1:4" ht="12.75" customHeight="1" x14ac:dyDescent="0.2">
      <c r="A114" s="117"/>
      <c r="B114" s="8"/>
      <c r="C114" s="9" t="s">
        <v>130</v>
      </c>
      <c r="D114" s="14"/>
    </row>
    <row r="115" spans="1:4" ht="12.75" customHeight="1" x14ac:dyDescent="0.2">
      <c r="A115" s="117"/>
      <c r="B115" s="8"/>
      <c r="C115" s="9" t="s">
        <v>131</v>
      </c>
      <c r="D115" s="14"/>
    </row>
    <row r="116" spans="1:4" ht="12.75" customHeight="1" x14ac:dyDescent="0.2">
      <c r="A116" s="117"/>
      <c r="B116" s="8"/>
      <c r="C116" s="9" t="s">
        <v>133</v>
      </c>
      <c r="D116" s="14"/>
    </row>
    <row r="117" spans="1:4" ht="12.75" customHeight="1" x14ac:dyDescent="0.2">
      <c r="A117" s="117"/>
      <c r="B117" s="8"/>
      <c r="C117" s="9" t="s">
        <v>134</v>
      </c>
      <c r="D117" s="14"/>
    </row>
    <row r="118" spans="1:4" ht="12.75" customHeight="1" x14ac:dyDescent="0.2">
      <c r="A118" s="117"/>
      <c r="B118" s="8"/>
      <c r="C118" s="9" t="s">
        <v>136</v>
      </c>
      <c r="D118" s="14"/>
    </row>
    <row r="119" spans="1:4" ht="12.75" customHeight="1" x14ac:dyDescent="0.2">
      <c r="A119" s="117"/>
      <c r="B119" s="8"/>
      <c r="C119" s="9" t="s">
        <v>137</v>
      </c>
      <c r="D119" s="14"/>
    </row>
    <row r="120" spans="1:4" ht="12.75" customHeight="1" x14ac:dyDescent="0.2">
      <c r="A120" s="117"/>
      <c r="B120" s="8"/>
      <c r="C120" s="9" t="s">
        <v>139</v>
      </c>
      <c r="D120" s="14"/>
    </row>
    <row r="121" spans="1:4" ht="12.75" customHeight="1" x14ac:dyDescent="0.2">
      <c r="A121" s="117"/>
      <c r="B121" s="8"/>
      <c r="C121" s="9" t="s">
        <v>140</v>
      </c>
      <c r="D121" s="14"/>
    </row>
    <row r="122" spans="1:4" ht="12.75" customHeight="1" x14ac:dyDescent="0.2">
      <c r="A122" s="118"/>
      <c r="B122" s="116"/>
      <c r="C122" s="9" t="s">
        <v>142</v>
      </c>
      <c r="D122" s="14"/>
    </row>
    <row r="123" spans="1:4" ht="12.75" customHeight="1" x14ac:dyDescent="0.2">
      <c r="A123" s="117" t="s">
        <v>60</v>
      </c>
      <c r="B123" s="8"/>
      <c r="C123" s="9" t="s">
        <v>143</v>
      </c>
      <c r="D123" s="14"/>
    </row>
    <row r="124" spans="1:4" ht="12.75" customHeight="1" x14ac:dyDescent="0.2">
      <c r="A124" s="117"/>
      <c r="B124" s="8"/>
      <c r="C124" s="9" t="s">
        <v>144</v>
      </c>
      <c r="D124" s="14"/>
    </row>
    <row r="125" spans="1:4" ht="12.75" customHeight="1" x14ac:dyDescent="0.2">
      <c r="A125" s="117"/>
      <c r="B125" s="8"/>
      <c r="C125" s="9" t="s">
        <v>146</v>
      </c>
      <c r="D125" s="14"/>
    </row>
    <row r="126" spans="1:4" ht="12.75" customHeight="1" x14ac:dyDescent="0.2">
      <c r="A126" s="117"/>
      <c r="B126" s="8"/>
      <c r="C126" s="9" t="s">
        <v>147</v>
      </c>
      <c r="D126" s="14"/>
    </row>
    <row r="127" spans="1:4" ht="12.75" customHeight="1" x14ac:dyDescent="0.2">
      <c r="A127" s="117"/>
      <c r="B127" s="8"/>
      <c r="C127" s="9" t="s">
        <v>148</v>
      </c>
      <c r="D127" s="14"/>
    </row>
    <row r="128" spans="1:4" ht="12.75" customHeight="1" x14ac:dyDescent="0.2">
      <c r="A128" s="117"/>
      <c r="B128" s="8"/>
      <c r="C128" s="9" t="s">
        <v>149</v>
      </c>
      <c r="D128" s="14"/>
    </row>
    <row r="129" spans="1:4" ht="12.75" customHeight="1" x14ac:dyDescent="0.2">
      <c r="A129" s="117"/>
      <c r="B129" s="8"/>
      <c r="C129" s="9" t="s">
        <v>150</v>
      </c>
      <c r="D129" s="14"/>
    </row>
    <row r="130" spans="1:4" ht="12.75" customHeight="1" x14ac:dyDescent="0.2">
      <c r="A130" s="117"/>
      <c r="B130" s="8"/>
      <c r="C130" s="9" t="s">
        <v>152</v>
      </c>
      <c r="D130" s="14"/>
    </row>
    <row r="131" spans="1:4" ht="12.75" customHeight="1" x14ac:dyDescent="0.2">
      <c r="A131" s="117"/>
      <c r="B131" s="8"/>
      <c r="C131" s="9" t="s">
        <v>153</v>
      </c>
      <c r="D131" s="14"/>
    </row>
    <row r="132" spans="1:4" ht="12.75" customHeight="1" x14ac:dyDescent="0.2">
      <c r="A132" s="117"/>
      <c r="B132" s="8"/>
      <c r="C132" s="9" t="s">
        <v>154</v>
      </c>
      <c r="D132" s="14"/>
    </row>
    <row r="133" spans="1:4" ht="12.75" customHeight="1" x14ac:dyDescent="0.2">
      <c r="A133" s="117"/>
      <c r="B133" s="8"/>
      <c r="C133" s="9" t="s">
        <v>156</v>
      </c>
      <c r="D133" s="14"/>
    </row>
    <row r="134" spans="1:4" ht="12.75" customHeight="1" x14ac:dyDescent="0.2">
      <c r="A134" s="117"/>
      <c r="B134" s="8"/>
      <c r="C134" s="9" t="s">
        <v>158</v>
      </c>
      <c r="D134" s="14"/>
    </row>
    <row r="135" spans="1:4" ht="12.75" customHeight="1" x14ac:dyDescent="0.2">
      <c r="A135" s="117"/>
      <c r="B135" s="8"/>
      <c r="C135" s="9" t="s">
        <v>159</v>
      </c>
      <c r="D135" s="14"/>
    </row>
    <row r="136" spans="1:4" x14ac:dyDescent="0.2">
      <c r="A136" s="117"/>
      <c r="B136" s="12"/>
      <c r="C136" s="9" t="s">
        <v>510</v>
      </c>
      <c r="D136" s="14"/>
    </row>
    <row r="137" spans="1:4" x14ac:dyDescent="0.2">
      <c r="A137" s="117"/>
      <c r="B137" s="12"/>
      <c r="C137" s="9" t="s">
        <v>511</v>
      </c>
      <c r="D137" s="14"/>
    </row>
    <row r="138" spans="1:4" x14ac:dyDescent="0.2">
      <c r="A138" s="117"/>
      <c r="B138" s="12"/>
      <c r="C138" s="9" t="s">
        <v>512</v>
      </c>
      <c r="D138" s="14"/>
    </row>
    <row r="139" spans="1:4" x14ac:dyDescent="0.2">
      <c r="A139" s="117"/>
      <c r="B139" s="114"/>
      <c r="C139" s="9" t="s">
        <v>513</v>
      </c>
      <c r="D139" s="14"/>
    </row>
    <row r="140" spans="1:4" x14ac:dyDescent="0.2">
      <c r="A140" s="117"/>
      <c r="B140" s="114"/>
      <c r="C140" s="9" t="s">
        <v>514</v>
      </c>
      <c r="D140" s="14"/>
    </row>
    <row r="141" spans="1:4" x14ac:dyDescent="0.2">
      <c r="A141" s="117"/>
      <c r="B141" s="114"/>
      <c r="C141" s="9" t="s">
        <v>515</v>
      </c>
      <c r="D141" s="14"/>
    </row>
    <row r="142" spans="1:4" x14ac:dyDescent="0.2">
      <c r="A142" s="117"/>
      <c r="B142" s="114"/>
      <c r="C142" s="9" t="s">
        <v>516</v>
      </c>
      <c r="D142" s="14"/>
    </row>
    <row r="143" spans="1:4" x14ac:dyDescent="0.2">
      <c r="A143" s="117"/>
      <c r="B143" s="114"/>
      <c r="C143" s="9" t="s">
        <v>517</v>
      </c>
      <c r="D143" s="14"/>
    </row>
    <row r="144" spans="1:4" x14ac:dyDescent="0.2">
      <c r="A144" s="117"/>
      <c r="B144" s="114"/>
      <c r="C144" s="9" t="s">
        <v>518</v>
      </c>
      <c r="D144" s="14"/>
    </row>
    <row r="145" spans="1:4" x14ac:dyDescent="0.2">
      <c r="A145" s="117"/>
      <c r="B145" s="114"/>
      <c r="C145" s="9" t="s">
        <v>519</v>
      </c>
      <c r="D145" s="14"/>
    </row>
    <row r="146" spans="1:4" x14ac:dyDescent="0.2">
      <c r="A146" s="117"/>
      <c r="B146" s="114"/>
      <c r="C146" s="9" t="s">
        <v>520</v>
      </c>
      <c r="D146" s="14"/>
    </row>
    <row r="147" spans="1:4" x14ac:dyDescent="0.2">
      <c r="A147" s="117"/>
      <c r="B147" s="114"/>
      <c r="C147" s="9" t="s">
        <v>521</v>
      </c>
      <c r="D147" s="14"/>
    </row>
    <row r="148" spans="1:4" x14ac:dyDescent="0.2">
      <c r="A148" s="117"/>
      <c r="B148" s="114"/>
      <c r="C148" s="9" t="s">
        <v>522</v>
      </c>
      <c r="D148" s="14"/>
    </row>
    <row r="149" spans="1:4" x14ac:dyDescent="0.2">
      <c r="A149" s="117"/>
      <c r="B149" s="114"/>
      <c r="C149" s="9" t="s">
        <v>523</v>
      </c>
      <c r="D149" s="14"/>
    </row>
    <row r="150" spans="1:4" x14ac:dyDescent="0.2">
      <c r="A150" s="117"/>
      <c r="B150" s="114"/>
      <c r="C150" s="9" t="s">
        <v>524</v>
      </c>
      <c r="D150" s="14"/>
    </row>
    <row r="151" spans="1:4" x14ac:dyDescent="0.2">
      <c r="A151" s="117"/>
      <c r="B151" s="114"/>
      <c r="C151" s="9" t="s">
        <v>525</v>
      </c>
      <c r="D151" s="14"/>
    </row>
    <row r="152" spans="1:4" x14ac:dyDescent="0.2">
      <c r="A152" s="117"/>
      <c r="B152" s="114"/>
      <c r="C152" s="9" t="s">
        <v>526</v>
      </c>
      <c r="D152" s="14"/>
    </row>
    <row r="153" spans="1:4" x14ac:dyDescent="0.2">
      <c r="A153" s="118"/>
      <c r="B153" s="115"/>
      <c r="C153" s="9" t="s">
        <v>527</v>
      </c>
      <c r="D153" s="14"/>
    </row>
  </sheetData>
  <mergeCells count="7">
    <mergeCell ref="A64:A122"/>
    <mergeCell ref="A123:A153"/>
    <mergeCell ref="A5:A6"/>
    <mergeCell ref="A18:A34"/>
    <mergeCell ref="A7:A17"/>
    <mergeCell ref="A35:A47"/>
    <mergeCell ref="A48:A6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J10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72">
        <v>5</v>
      </c>
      <c r="C10" s="53" t="s">
        <v>12</v>
      </c>
      <c r="D10" s="19">
        <v>40160</v>
      </c>
      <c r="E10" s="20" t="s">
        <v>227</v>
      </c>
      <c r="F10" s="21" t="s">
        <v>179</v>
      </c>
      <c r="G10" s="62">
        <v>400</v>
      </c>
      <c r="H10" s="62">
        <v>1189</v>
      </c>
      <c r="I10" s="62">
        <v>290</v>
      </c>
      <c r="J10" s="62">
        <v>1479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G7:G8"/>
    <mergeCell ref="H7:H8"/>
    <mergeCell ref="I7:I8"/>
    <mergeCell ref="J7:J8"/>
    <mergeCell ref="B6:B9"/>
    <mergeCell ref="C6:C9"/>
    <mergeCell ref="D6:D9"/>
    <mergeCell ref="E6:E9"/>
    <mergeCell ref="G6:J6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J12"/>
  <sheetViews>
    <sheetView showZeros="0" view="pageBreakPreview" zoomScaleNormal="100" zoomScaleSheetLayoutView="100" workbookViewId="0">
      <selection activeCell="J33" sqref="J33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89">
        <v>34</v>
      </c>
      <c r="C10" s="191" t="s">
        <v>542</v>
      </c>
      <c r="D10" s="19">
        <v>40110</v>
      </c>
      <c r="E10" s="20" t="s">
        <v>228</v>
      </c>
      <c r="F10" s="21" t="s">
        <v>534</v>
      </c>
      <c r="G10" s="62">
        <v>3707</v>
      </c>
      <c r="H10" s="62">
        <v>3753</v>
      </c>
      <c r="I10" s="62">
        <v>1006</v>
      </c>
      <c r="J10" s="62">
        <v>4759</v>
      </c>
    </row>
    <row r="11" spans="1:10" ht="12.9" customHeight="1" x14ac:dyDescent="0.2">
      <c r="B11" s="190"/>
      <c r="C11" s="192"/>
      <c r="D11" s="19">
        <v>40120</v>
      </c>
      <c r="E11" s="20" t="s">
        <v>229</v>
      </c>
      <c r="F11" s="21" t="s">
        <v>533</v>
      </c>
      <c r="G11" s="62">
        <v>245</v>
      </c>
      <c r="H11" s="62">
        <v>0</v>
      </c>
      <c r="I11" s="62">
        <v>334</v>
      </c>
      <c r="J11" s="62">
        <v>334</v>
      </c>
    </row>
    <row r="12" spans="1:10" ht="12.9" customHeight="1" x14ac:dyDescent="0.2">
      <c r="B12" s="190"/>
      <c r="C12" s="192"/>
      <c r="D12" s="19">
        <v>40130</v>
      </c>
      <c r="E12" s="20" t="s">
        <v>230</v>
      </c>
      <c r="F12" s="21" t="s">
        <v>532</v>
      </c>
      <c r="G12" s="62">
        <v>1174</v>
      </c>
      <c r="H12" s="62">
        <v>1482</v>
      </c>
      <c r="I12" s="62">
        <v>647</v>
      </c>
      <c r="J12" s="62">
        <v>2129</v>
      </c>
    </row>
  </sheetData>
  <mergeCells count="18">
    <mergeCell ref="B10:B12"/>
    <mergeCell ref="C10:C12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J11"/>
  <sheetViews>
    <sheetView showZeros="0" view="pageBreakPreview" zoomScaleNormal="100" zoomScaleSheetLayoutView="100" workbookViewId="0">
      <selection activeCell="N33" sqref="N33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89">
        <v>35</v>
      </c>
      <c r="C10" s="192" t="s">
        <v>14</v>
      </c>
      <c r="D10" s="19">
        <v>40160</v>
      </c>
      <c r="E10" s="20" t="s">
        <v>233</v>
      </c>
      <c r="F10" s="21" t="s">
        <v>533</v>
      </c>
      <c r="G10" s="62">
        <v>552</v>
      </c>
      <c r="H10" s="62">
        <v>675</v>
      </c>
      <c r="I10" s="62">
        <v>825</v>
      </c>
      <c r="J10" s="62">
        <v>1500</v>
      </c>
    </row>
    <row r="11" spans="1:10" ht="12.9" customHeight="1" x14ac:dyDescent="0.2">
      <c r="B11" s="190"/>
      <c r="C11" s="192"/>
      <c r="D11" s="19">
        <v>40170</v>
      </c>
      <c r="E11" s="20" t="s">
        <v>236</v>
      </c>
      <c r="F11" s="21" t="s">
        <v>532</v>
      </c>
      <c r="G11" s="62">
        <v>313</v>
      </c>
      <c r="H11" s="62">
        <v>471</v>
      </c>
      <c r="I11" s="62">
        <v>115</v>
      </c>
      <c r="J11" s="62">
        <v>586</v>
      </c>
    </row>
  </sheetData>
  <mergeCells count="18">
    <mergeCell ref="B10:B11"/>
    <mergeCell ref="C10:C11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A1:J10"/>
  <sheetViews>
    <sheetView showZeros="0" view="pageBreakPreview" zoomScaleNormal="100" zoomScaleSheetLayoutView="100" workbookViewId="0">
      <selection activeCell="M29" sqref="M29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72">
        <v>40</v>
      </c>
      <c r="C10" s="53" t="s">
        <v>543</v>
      </c>
      <c r="D10" s="19">
        <v>40190</v>
      </c>
      <c r="E10" s="20" t="s">
        <v>238</v>
      </c>
      <c r="F10" s="21" t="s">
        <v>533</v>
      </c>
      <c r="G10" s="62">
        <v>674</v>
      </c>
      <c r="H10" s="62">
        <v>452</v>
      </c>
      <c r="I10" s="62">
        <v>223</v>
      </c>
      <c r="J10" s="62">
        <v>675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G7:G8"/>
    <mergeCell ref="H7:H8"/>
    <mergeCell ref="I7:I8"/>
    <mergeCell ref="J7:J8"/>
    <mergeCell ref="B6:B9"/>
    <mergeCell ref="C6:C9"/>
    <mergeCell ref="D6:D9"/>
    <mergeCell ref="E6:E9"/>
    <mergeCell ref="G6:J6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</sheetPr>
  <dimension ref="A1:J10"/>
  <sheetViews>
    <sheetView showZeros="0" view="pageBreakPreview" zoomScaleNormal="100" zoomScaleSheetLayoutView="100" workbookViewId="0">
      <selection activeCell="F25" sqref="F25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72">
        <v>48</v>
      </c>
      <c r="C10" s="58" t="s">
        <v>16</v>
      </c>
      <c r="D10" s="19">
        <v>40210</v>
      </c>
      <c r="E10" s="20" t="s">
        <v>239</v>
      </c>
      <c r="F10" s="21" t="s">
        <v>531</v>
      </c>
      <c r="G10" s="62">
        <v>100</v>
      </c>
      <c r="H10" s="62">
        <v>73</v>
      </c>
      <c r="I10" s="62">
        <v>109</v>
      </c>
      <c r="J10" s="62">
        <v>182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G7:G8"/>
    <mergeCell ref="H7:H8"/>
    <mergeCell ref="I7:I8"/>
    <mergeCell ref="J7:J8"/>
    <mergeCell ref="B6:B9"/>
    <mergeCell ref="C6:C9"/>
    <mergeCell ref="D6:D9"/>
    <mergeCell ref="E6:E9"/>
    <mergeCell ref="G6:J6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J12"/>
  <sheetViews>
    <sheetView showZeros="0" view="pageBreakPreview" zoomScaleNormal="100" zoomScaleSheetLayoutView="100" workbookViewId="0">
      <selection activeCell="F19" sqref="F19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79">
        <v>56</v>
      </c>
      <c r="C10" s="193" t="s">
        <v>544</v>
      </c>
      <c r="D10" s="19">
        <v>40220</v>
      </c>
      <c r="E10" s="20" t="s">
        <v>240</v>
      </c>
      <c r="F10" s="21" t="s">
        <v>535</v>
      </c>
      <c r="G10" s="62">
        <v>2223</v>
      </c>
      <c r="H10" s="62">
        <v>1839</v>
      </c>
      <c r="I10" s="62">
        <v>100</v>
      </c>
      <c r="J10" s="62">
        <v>1939</v>
      </c>
    </row>
    <row r="11" spans="1:10" ht="12.9" customHeight="1" x14ac:dyDescent="0.2">
      <c r="B11" s="226"/>
      <c r="C11" s="230"/>
      <c r="D11" s="19">
        <v>40230</v>
      </c>
      <c r="E11" s="20" t="s">
        <v>241</v>
      </c>
      <c r="F11" s="21" t="s">
        <v>535</v>
      </c>
      <c r="G11" s="62">
        <v>1083</v>
      </c>
      <c r="H11" s="62">
        <v>2549</v>
      </c>
      <c r="I11" s="62">
        <v>80</v>
      </c>
      <c r="J11" s="62">
        <v>2629</v>
      </c>
    </row>
    <row r="12" spans="1:10" ht="12.9" customHeight="1" x14ac:dyDescent="0.2">
      <c r="B12" s="228"/>
      <c r="C12" s="231"/>
      <c r="D12" s="19">
        <v>40240</v>
      </c>
      <c r="E12" s="20" t="s">
        <v>242</v>
      </c>
      <c r="F12" s="21" t="s">
        <v>535</v>
      </c>
      <c r="G12" s="62">
        <v>411</v>
      </c>
      <c r="H12" s="62">
        <v>1156</v>
      </c>
      <c r="I12" s="62">
        <v>738</v>
      </c>
      <c r="J12" s="62">
        <v>1894</v>
      </c>
    </row>
  </sheetData>
  <mergeCells count="18">
    <mergeCell ref="B10:B12"/>
    <mergeCell ref="C10:C12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A1:J13"/>
  <sheetViews>
    <sheetView showZeros="0" view="pageBreakPreview" zoomScaleNormal="100" zoomScaleSheetLayoutView="100" workbookViewId="0">
      <selection activeCell="I19" sqref="I19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79">
        <v>57</v>
      </c>
      <c r="C10" s="193" t="s">
        <v>545</v>
      </c>
      <c r="D10" s="19">
        <v>40260</v>
      </c>
      <c r="E10" s="20" t="s">
        <v>243</v>
      </c>
      <c r="F10" s="21" t="s">
        <v>533</v>
      </c>
      <c r="G10" s="62">
        <v>332</v>
      </c>
      <c r="H10" s="62">
        <v>108</v>
      </c>
      <c r="I10" s="62">
        <v>385</v>
      </c>
      <c r="J10" s="62">
        <v>493</v>
      </c>
    </row>
    <row r="11" spans="1:10" ht="12.9" customHeight="1" x14ac:dyDescent="0.2">
      <c r="B11" s="185"/>
      <c r="C11" s="183"/>
      <c r="D11" s="19">
        <v>40270</v>
      </c>
      <c r="E11" s="20" t="s">
        <v>244</v>
      </c>
      <c r="F11" s="21" t="s">
        <v>534</v>
      </c>
      <c r="G11" s="62">
        <v>284</v>
      </c>
      <c r="H11" s="62">
        <v>249</v>
      </c>
      <c r="I11" s="62">
        <v>207</v>
      </c>
      <c r="J11" s="62">
        <v>456</v>
      </c>
    </row>
    <row r="12" spans="1:10" ht="12.9" customHeight="1" x14ac:dyDescent="0.2">
      <c r="B12" s="185"/>
      <c r="C12" s="183"/>
      <c r="D12" s="19">
        <v>40290</v>
      </c>
      <c r="E12" s="20" t="s">
        <v>245</v>
      </c>
      <c r="F12" s="21" t="s">
        <v>534</v>
      </c>
      <c r="G12" s="62">
        <v>393</v>
      </c>
      <c r="H12" s="62">
        <v>496</v>
      </c>
      <c r="I12" s="62">
        <v>38</v>
      </c>
      <c r="J12" s="62">
        <v>534</v>
      </c>
    </row>
    <row r="13" spans="1:10" ht="12.9" customHeight="1" x14ac:dyDescent="0.2">
      <c r="B13" s="186"/>
      <c r="C13" s="184"/>
      <c r="D13" s="19">
        <v>40310</v>
      </c>
      <c r="E13" s="20" t="s">
        <v>246</v>
      </c>
      <c r="F13" s="21" t="s">
        <v>534</v>
      </c>
      <c r="G13" s="62">
        <v>931</v>
      </c>
      <c r="H13" s="62">
        <v>1249</v>
      </c>
      <c r="I13" s="62">
        <v>39</v>
      </c>
      <c r="J13" s="62">
        <v>1288</v>
      </c>
    </row>
  </sheetData>
  <mergeCells count="18">
    <mergeCell ref="B10:B13"/>
    <mergeCell ref="C10:C13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</sheetPr>
  <dimension ref="A1:J11"/>
  <sheetViews>
    <sheetView showZeros="0" view="pageBreakPreview" zoomScaleNormal="100" zoomScaleSheetLayoutView="100" workbookViewId="0">
      <selection activeCell="F34" sqref="F34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79">
        <v>65</v>
      </c>
      <c r="C10" s="193" t="s">
        <v>546</v>
      </c>
      <c r="D10" s="19">
        <v>40320</v>
      </c>
      <c r="E10" s="20" t="s">
        <v>247</v>
      </c>
      <c r="F10" s="21" t="s">
        <v>534</v>
      </c>
      <c r="G10" s="62">
        <v>3436</v>
      </c>
      <c r="H10" s="62">
        <v>271</v>
      </c>
      <c r="I10" s="62">
        <v>2963</v>
      </c>
      <c r="J10" s="62">
        <v>3234</v>
      </c>
    </row>
    <row r="11" spans="1:10" ht="12.9" customHeight="1" x14ac:dyDescent="0.2">
      <c r="B11" s="186"/>
      <c r="C11" s="184"/>
      <c r="D11" s="19">
        <v>40330</v>
      </c>
      <c r="E11" s="20" t="s">
        <v>249</v>
      </c>
      <c r="F11" s="21" t="s">
        <v>535</v>
      </c>
      <c r="G11" s="62">
        <v>51</v>
      </c>
      <c r="H11" s="62">
        <v>291</v>
      </c>
      <c r="I11" s="62">
        <v>102</v>
      </c>
      <c r="J11" s="62">
        <v>393</v>
      </c>
    </row>
  </sheetData>
  <mergeCells count="18">
    <mergeCell ref="B10:B11"/>
    <mergeCell ref="C10:C11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</sheetPr>
  <dimension ref="A1:J11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89">
        <v>79</v>
      </c>
      <c r="C10" s="192" t="s">
        <v>365</v>
      </c>
      <c r="D10" s="19">
        <v>40450</v>
      </c>
      <c r="E10" s="20" t="s">
        <v>250</v>
      </c>
      <c r="F10" s="21" t="s">
        <v>184</v>
      </c>
      <c r="G10" s="62">
        <v>257</v>
      </c>
      <c r="H10" s="62">
        <v>216</v>
      </c>
      <c r="I10" s="62">
        <v>125</v>
      </c>
      <c r="J10" s="62">
        <v>341</v>
      </c>
    </row>
    <row r="11" spans="1:10" ht="12.9" customHeight="1" x14ac:dyDescent="0.2">
      <c r="B11" s="190"/>
      <c r="C11" s="192"/>
      <c r="D11" s="19">
        <v>40460</v>
      </c>
      <c r="E11" s="20" t="s">
        <v>251</v>
      </c>
      <c r="F11" s="21" t="s">
        <v>184</v>
      </c>
      <c r="G11" s="62">
        <v>213</v>
      </c>
      <c r="H11" s="62">
        <v>419</v>
      </c>
      <c r="I11" s="62">
        <v>174</v>
      </c>
      <c r="J11" s="62">
        <v>593</v>
      </c>
    </row>
  </sheetData>
  <mergeCells count="18">
    <mergeCell ref="B4:C5"/>
    <mergeCell ref="D4:E5"/>
    <mergeCell ref="F5:F9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B10:B11"/>
    <mergeCell ref="C10:C11"/>
    <mergeCell ref="G7:G8"/>
    <mergeCell ref="H7:H8"/>
    <mergeCell ref="I7:I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</sheetPr>
  <dimension ref="A1:J10"/>
  <sheetViews>
    <sheetView showZeros="0" view="pageBreakPreview" zoomScaleNormal="100" zoomScaleSheetLayoutView="100" workbookViewId="0">
      <selection activeCell="H20" sqref="H20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72">
        <v>80</v>
      </c>
      <c r="C10" s="58" t="s">
        <v>364</v>
      </c>
      <c r="D10" s="19">
        <v>40370</v>
      </c>
      <c r="E10" s="20" t="s">
        <v>252</v>
      </c>
      <c r="F10" s="21" t="s">
        <v>531</v>
      </c>
      <c r="G10" s="62">
        <v>24</v>
      </c>
      <c r="H10" s="62">
        <v>117</v>
      </c>
      <c r="I10" s="62">
        <v>82</v>
      </c>
      <c r="J10" s="62">
        <v>199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G7:G8"/>
    <mergeCell ref="H7:H8"/>
    <mergeCell ref="I7:I8"/>
    <mergeCell ref="J7:J8"/>
    <mergeCell ref="B6:B9"/>
    <mergeCell ref="C6:C9"/>
    <mergeCell ref="D6:D9"/>
    <mergeCell ref="E6:E9"/>
    <mergeCell ref="G6:J6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AU325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5" width="5.6640625" style="16" customWidth="1"/>
    <col min="6" max="6" width="29.44140625" style="24" customWidth="1"/>
    <col min="7" max="7" width="16.33203125" style="86" customWidth="1"/>
    <col min="8" max="11" width="7.6640625" style="86" customWidth="1"/>
    <col min="12" max="12" width="16.33203125" style="16" customWidth="1"/>
    <col min="13" max="16" width="7.6640625" style="16" customWidth="1"/>
    <col min="17" max="17" width="1.77734375" style="16" customWidth="1"/>
    <col min="18" max="18" width="4.21875" style="16" customWidth="1"/>
    <col min="19" max="19" width="17.21875" style="23" customWidth="1"/>
    <col min="20" max="20" width="5.6640625" style="16" customWidth="1"/>
    <col min="21" max="21" width="29.44140625" style="24" customWidth="1"/>
    <col min="22" max="22" width="16.33203125" style="102" customWidth="1"/>
    <col min="23" max="26" width="7.6640625" style="86" customWidth="1"/>
    <col min="27" max="27" width="16.33203125" style="16" customWidth="1"/>
    <col min="28" max="31" width="7.6640625" style="16" customWidth="1"/>
    <col min="32" max="33" width="1" style="16" customWidth="1"/>
    <col min="34" max="34" width="4.109375" style="30" customWidth="1"/>
    <col min="35" max="35" width="17.88671875" style="30" customWidth="1"/>
    <col min="36" max="36" width="29.44140625" style="30" customWidth="1"/>
    <col min="37" max="37" width="27.88671875" style="30" customWidth="1"/>
    <col min="38" max="38" width="16.33203125" style="30" customWidth="1"/>
    <col min="39" max="42" width="7.6640625" style="30" customWidth="1"/>
    <col min="43" max="43" width="0.44140625" style="31" customWidth="1"/>
    <col min="44" max="16384" width="9" style="16"/>
  </cols>
  <sheetData>
    <row r="1" spans="1:47" ht="12.6" customHeight="1" x14ac:dyDescent="0.2">
      <c r="B1" s="17" t="s">
        <v>504</v>
      </c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7" ht="5.25" customHeight="1" x14ac:dyDescent="0.45">
      <c r="A2" s="15"/>
      <c r="B2" s="129" t="s">
        <v>366</v>
      </c>
      <c r="C2" s="130"/>
      <c r="D2" s="130"/>
      <c r="E2" s="130"/>
      <c r="F2" s="59"/>
      <c r="R2" s="132" t="s">
        <v>366</v>
      </c>
      <c r="S2" s="133"/>
      <c r="T2" s="133"/>
      <c r="AH2" s="132" t="s">
        <v>367</v>
      </c>
      <c r="AI2" s="133"/>
      <c r="AJ2" s="133"/>
      <c r="AK2" s="16"/>
      <c r="AL2" s="16"/>
      <c r="AM2" s="16"/>
      <c r="AN2" s="16"/>
      <c r="AO2" s="16"/>
      <c r="AP2" s="16"/>
      <c r="AQ2" s="16"/>
    </row>
    <row r="3" spans="1:47" s="48" customFormat="1" ht="13.5" customHeight="1" x14ac:dyDescent="0.2">
      <c r="A3" s="60"/>
      <c r="B3" s="131"/>
      <c r="C3" s="131"/>
      <c r="D3" s="131"/>
      <c r="E3" s="131"/>
      <c r="F3" s="74"/>
      <c r="G3" s="87"/>
      <c r="H3" s="88"/>
      <c r="I3" s="88"/>
      <c r="J3" s="88"/>
      <c r="K3" s="88"/>
      <c r="L3" s="50"/>
      <c r="R3" s="134"/>
      <c r="S3" s="134"/>
      <c r="T3" s="134"/>
      <c r="U3" s="74"/>
      <c r="V3" s="103"/>
      <c r="W3" s="88"/>
      <c r="X3" s="88"/>
      <c r="Y3" s="88"/>
      <c r="Z3" s="88"/>
      <c r="AA3" s="50"/>
      <c r="AH3" s="135"/>
      <c r="AI3" s="135"/>
      <c r="AJ3" s="135"/>
      <c r="AK3" s="25"/>
      <c r="AL3" s="25"/>
      <c r="AM3" s="25"/>
      <c r="AN3" s="25"/>
      <c r="AO3" s="47"/>
      <c r="AP3" s="47"/>
    </row>
    <row r="4" spans="1:47" s="48" customFormat="1" ht="12.9" customHeight="1" x14ac:dyDescent="0.2">
      <c r="B4" s="136" t="s">
        <v>160</v>
      </c>
      <c r="C4" s="137"/>
      <c r="D4" s="137"/>
      <c r="E4" s="137"/>
      <c r="F4" s="137"/>
      <c r="G4" s="138" t="s">
        <v>508</v>
      </c>
      <c r="H4" s="139"/>
      <c r="I4" s="139"/>
      <c r="J4" s="139"/>
      <c r="K4" s="140"/>
      <c r="L4" s="144" t="s">
        <v>509</v>
      </c>
      <c r="M4" s="145"/>
      <c r="N4" s="145"/>
      <c r="O4" s="145"/>
      <c r="P4" s="146"/>
      <c r="R4" s="136" t="s">
        <v>160</v>
      </c>
      <c r="S4" s="137"/>
      <c r="T4" s="137"/>
      <c r="U4" s="137"/>
      <c r="V4" s="138" t="s">
        <v>508</v>
      </c>
      <c r="W4" s="139"/>
      <c r="X4" s="139"/>
      <c r="Y4" s="139"/>
      <c r="Z4" s="140"/>
      <c r="AA4" s="144" t="s">
        <v>509</v>
      </c>
      <c r="AB4" s="145"/>
      <c r="AC4" s="145"/>
      <c r="AD4" s="145"/>
      <c r="AE4" s="146"/>
      <c r="AH4" s="150" t="s">
        <v>160</v>
      </c>
      <c r="AI4" s="151"/>
      <c r="AJ4" s="151"/>
      <c r="AK4" s="151"/>
      <c r="AL4" s="159" t="s">
        <v>368</v>
      </c>
      <c r="AM4" s="160"/>
      <c r="AN4" s="160"/>
      <c r="AO4" s="161"/>
      <c r="AP4" s="162"/>
      <c r="AQ4" s="49"/>
    </row>
    <row r="5" spans="1:47" s="48" customFormat="1" ht="12.9" customHeight="1" x14ac:dyDescent="0.2">
      <c r="B5" s="167" t="s">
        <v>162</v>
      </c>
      <c r="C5" s="168"/>
      <c r="D5" s="84"/>
      <c r="E5" s="154" t="s">
        <v>163</v>
      </c>
      <c r="F5" s="137"/>
      <c r="G5" s="141"/>
      <c r="H5" s="142"/>
      <c r="I5" s="142"/>
      <c r="J5" s="142"/>
      <c r="K5" s="143"/>
      <c r="L5" s="147"/>
      <c r="M5" s="148"/>
      <c r="N5" s="148"/>
      <c r="O5" s="148"/>
      <c r="P5" s="149"/>
      <c r="R5" s="167" t="s">
        <v>162</v>
      </c>
      <c r="S5" s="168"/>
      <c r="T5" s="154" t="s">
        <v>163</v>
      </c>
      <c r="U5" s="137"/>
      <c r="V5" s="141"/>
      <c r="W5" s="142"/>
      <c r="X5" s="142"/>
      <c r="Y5" s="142"/>
      <c r="Z5" s="143"/>
      <c r="AA5" s="147"/>
      <c r="AB5" s="148"/>
      <c r="AC5" s="148"/>
      <c r="AD5" s="148"/>
      <c r="AE5" s="149"/>
      <c r="AH5" s="151"/>
      <c r="AI5" s="151"/>
      <c r="AJ5" s="151"/>
      <c r="AK5" s="151"/>
      <c r="AL5" s="163"/>
      <c r="AM5" s="164"/>
      <c r="AN5" s="164"/>
      <c r="AO5" s="165"/>
      <c r="AP5" s="166"/>
      <c r="AQ5" s="49"/>
    </row>
    <row r="6" spans="1:47" s="48" customFormat="1" ht="12.9" customHeight="1" x14ac:dyDescent="0.2">
      <c r="B6" s="168"/>
      <c r="C6" s="168"/>
      <c r="D6" s="84"/>
      <c r="E6" s="137"/>
      <c r="F6" s="137"/>
      <c r="G6" s="156" t="s">
        <v>164</v>
      </c>
      <c r="H6" s="127" t="s">
        <v>165</v>
      </c>
      <c r="I6" s="157"/>
      <c r="J6" s="157"/>
      <c r="K6" s="157"/>
      <c r="L6" s="154" t="s">
        <v>164</v>
      </c>
      <c r="M6" s="153" t="s">
        <v>165</v>
      </c>
      <c r="N6" s="152"/>
      <c r="O6" s="152"/>
      <c r="P6" s="152"/>
      <c r="R6" s="168"/>
      <c r="S6" s="168"/>
      <c r="T6" s="137"/>
      <c r="U6" s="137"/>
      <c r="V6" s="156" t="s">
        <v>164</v>
      </c>
      <c r="W6" s="127" t="s">
        <v>165</v>
      </c>
      <c r="X6" s="157"/>
      <c r="Y6" s="157"/>
      <c r="Z6" s="157"/>
      <c r="AA6" s="154" t="s">
        <v>164</v>
      </c>
      <c r="AB6" s="153" t="s">
        <v>165</v>
      </c>
      <c r="AC6" s="152"/>
      <c r="AD6" s="152"/>
      <c r="AE6" s="152"/>
      <c r="AH6" s="151"/>
      <c r="AI6" s="151"/>
      <c r="AJ6" s="151"/>
      <c r="AK6" s="151"/>
      <c r="AL6" s="169" t="s">
        <v>164</v>
      </c>
      <c r="AM6" s="169" t="s">
        <v>369</v>
      </c>
      <c r="AN6" s="170"/>
      <c r="AO6" s="171"/>
      <c r="AP6" s="171"/>
      <c r="AQ6" s="49"/>
    </row>
    <row r="7" spans="1:47" s="48" customFormat="1" ht="12.9" customHeight="1" x14ac:dyDescent="0.2">
      <c r="B7" s="172" t="s">
        <v>370</v>
      </c>
      <c r="C7" s="154" t="s">
        <v>371</v>
      </c>
      <c r="D7" s="155" t="s">
        <v>506</v>
      </c>
      <c r="E7" s="155" t="s">
        <v>507</v>
      </c>
      <c r="F7" s="154" t="s">
        <v>167</v>
      </c>
      <c r="G7" s="156"/>
      <c r="H7" s="157" t="s">
        <v>168</v>
      </c>
      <c r="I7" s="157"/>
      <c r="J7" s="157"/>
      <c r="K7" s="158"/>
      <c r="L7" s="154"/>
      <c r="M7" s="152" t="s">
        <v>168</v>
      </c>
      <c r="N7" s="152"/>
      <c r="O7" s="152"/>
      <c r="P7" s="137"/>
      <c r="R7" s="172" t="s">
        <v>370</v>
      </c>
      <c r="S7" s="154" t="s">
        <v>371</v>
      </c>
      <c r="T7" s="155" t="s">
        <v>166</v>
      </c>
      <c r="U7" s="154" t="s">
        <v>167</v>
      </c>
      <c r="V7" s="156"/>
      <c r="W7" s="157" t="s">
        <v>168</v>
      </c>
      <c r="X7" s="157"/>
      <c r="Y7" s="157"/>
      <c r="Z7" s="158"/>
      <c r="AA7" s="154"/>
      <c r="AB7" s="152" t="s">
        <v>168</v>
      </c>
      <c r="AC7" s="152"/>
      <c r="AD7" s="152"/>
      <c r="AE7" s="137"/>
      <c r="AH7" s="150" t="s">
        <v>372</v>
      </c>
      <c r="AI7" s="151"/>
      <c r="AJ7" s="187" t="s">
        <v>371</v>
      </c>
      <c r="AK7" s="187" t="s">
        <v>167</v>
      </c>
      <c r="AL7" s="169"/>
      <c r="AM7" s="170" t="s">
        <v>373</v>
      </c>
      <c r="AN7" s="170"/>
      <c r="AO7" s="176" t="s">
        <v>374</v>
      </c>
      <c r="AP7" s="177"/>
      <c r="AQ7" s="49"/>
    </row>
    <row r="8" spans="1:47" s="48" customFormat="1" ht="12.9" customHeight="1" x14ac:dyDescent="0.2">
      <c r="B8" s="173"/>
      <c r="C8" s="174"/>
      <c r="D8" s="175"/>
      <c r="E8" s="175"/>
      <c r="F8" s="174"/>
      <c r="G8" s="156"/>
      <c r="H8" s="127" t="s">
        <v>169</v>
      </c>
      <c r="I8" s="127" t="s">
        <v>170</v>
      </c>
      <c r="J8" s="127" t="s">
        <v>171</v>
      </c>
      <c r="K8" s="127" t="s">
        <v>172</v>
      </c>
      <c r="L8" s="154"/>
      <c r="M8" s="153" t="s">
        <v>169</v>
      </c>
      <c r="N8" s="153" t="s">
        <v>170</v>
      </c>
      <c r="O8" s="153" t="s">
        <v>171</v>
      </c>
      <c r="P8" s="153" t="s">
        <v>172</v>
      </c>
      <c r="R8" s="173"/>
      <c r="S8" s="174"/>
      <c r="T8" s="175"/>
      <c r="U8" s="174"/>
      <c r="V8" s="156"/>
      <c r="W8" s="127" t="s">
        <v>169</v>
      </c>
      <c r="X8" s="127" t="s">
        <v>170</v>
      </c>
      <c r="Y8" s="127" t="s">
        <v>171</v>
      </c>
      <c r="Z8" s="127" t="s">
        <v>172</v>
      </c>
      <c r="AA8" s="154"/>
      <c r="AB8" s="153" t="s">
        <v>169</v>
      </c>
      <c r="AC8" s="153" t="s">
        <v>170</v>
      </c>
      <c r="AD8" s="153" t="s">
        <v>171</v>
      </c>
      <c r="AE8" s="153" t="s">
        <v>172</v>
      </c>
      <c r="AH8" s="151"/>
      <c r="AI8" s="151"/>
      <c r="AJ8" s="188"/>
      <c r="AK8" s="188"/>
      <c r="AL8" s="169"/>
      <c r="AM8" s="169" t="s">
        <v>169</v>
      </c>
      <c r="AN8" s="169" t="s">
        <v>172</v>
      </c>
      <c r="AO8" s="169" t="s">
        <v>169</v>
      </c>
      <c r="AP8" s="169" t="s">
        <v>172</v>
      </c>
      <c r="AQ8" s="49"/>
    </row>
    <row r="9" spans="1:47" s="48" customFormat="1" ht="12.9" customHeight="1" x14ac:dyDescent="0.2">
      <c r="B9" s="173"/>
      <c r="C9" s="174"/>
      <c r="D9" s="175"/>
      <c r="E9" s="175"/>
      <c r="F9" s="174"/>
      <c r="G9" s="156"/>
      <c r="H9" s="156"/>
      <c r="I9" s="128"/>
      <c r="J9" s="128"/>
      <c r="K9" s="128"/>
      <c r="L9" s="154"/>
      <c r="M9" s="154"/>
      <c r="N9" s="155"/>
      <c r="O9" s="155"/>
      <c r="P9" s="155"/>
      <c r="R9" s="173"/>
      <c r="S9" s="174"/>
      <c r="T9" s="175"/>
      <c r="U9" s="174"/>
      <c r="V9" s="156"/>
      <c r="W9" s="156"/>
      <c r="X9" s="128"/>
      <c r="Y9" s="128"/>
      <c r="Z9" s="128"/>
      <c r="AA9" s="154"/>
      <c r="AB9" s="154"/>
      <c r="AC9" s="155"/>
      <c r="AD9" s="155"/>
      <c r="AE9" s="155"/>
      <c r="AH9" s="151"/>
      <c r="AI9" s="151"/>
      <c r="AJ9" s="188"/>
      <c r="AK9" s="188"/>
      <c r="AL9" s="169"/>
      <c r="AM9" s="169"/>
      <c r="AN9" s="178"/>
      <c r="AO9" s="169"/>
      <c r="AP9" s="178"/>
      <c r="AQ9" s="49"/>
    </row>
    <row r="10" spans="1:47" s="48" customFormat="1" ht="12.9" customHeight="1" x14ac:dyDescent="0.2">
      <c r="B10" s="173"/>
      <c r="C10" s="174"/>
      <c r="D10" s="175"/>
      <c r="E10" s="175"/>
      <c r="F10" s="174"/>
      <c r="G10" s="156"/>
      <c r="H10" s="89" t="s">
        <v>173</v>
      </c>
      <c r="I10" s="89" t="s">
        <v>174</v>
      </c>
      <c r="J10" s="89" t="s">
        <v>174</v>
      </c>
      <c r="K10" s="89" t="s">
        <v>175</v>
      </c>
      <c r="L10" s="154"/>
      <c r="M10" s="75" t="s">
        <v>173</v>
      </c>
      <c r="N10" s="75" t="s">
        <v>174</v>
      </c>
      <c r="O10" s="75" t="s">
        <v>174</v>
      </c>
      <c r="P10" s="75" t="s">
        <v>175</v>
      </c>
      <c r="R10" s="173"/>
      <c r="S10" s="174"/>
      <c r="T10" s="175"/>
      <c r="U10" s="174"/>
      <c r="V10" s="156"/>
      <c r="W10" s="89" t="s">
        <v>173</v>
      </c>
      <c r="X10" s="89" t="s">
        <v>174</v>
      </c>
      <c r="Y10" s="89" t="s">
        <v>174</v>
      </c>
      <c r="Z10" s="89" t="s">
        <v>175</v>
      </c>
      <c r="AA10" s="154"/>
      <c r="AB10" s="75" t="s">
        <v>173</v>
      </c>
      <c r="AC10" s="75" t="s">
        <v>174</v>
      </c>
      <c r="AD10" s="75" t="s">
        <v>174</v>
      </c>
      <c r="AE10" s="75" t="s">
        <v>175</v>
      </c>
      <c r="AH10" s="151"/>
      <c r="AI10" s="151"/>
      <c r="AJ10" s="188"/>
      <c r="AK10" s="188"/>
      <c r="AL10" s="169"/>
      <c r="AM10" s="76" t="s">
        <v>173</v>
      </c>
      <c r="AN10" s="76" t="s">
        <v>175</v>
      </c>
      <c r="AO10" s="76" t="s">
        <v>173</v>
      </c>
      <c r="AP10" s="76" t="s">
        <v>175</v>
      </c>
      <c r="AQ10" s="49"/>
    </row>
    <row r="11" spans="1:47" s="65" customFormat="1" ht="12.9" customHeight="1" x14ac:dyDescent="0.2">
      <c r="A11" s="16"/>
      <c r="B11" s="179">
        <v>16</v>
      </c>
      <c r="C11" s="182" t="s">
        <v>6</v>
      </c>
      <c r="D11" s="19"/>
      <c r="E11" s="19">
        <v>11020</v>
      </c>
      <c r="F11" s="20" t="s">
        <v>177</v>
      </c>
      <c r="G11" s="21" t="s">
        <v>530</v>
      </c>
      <c r="H11" s="91"/>
      <c r="I11" s="91"/>
      <c r="J11" s="91"/>
      <c r="K11" s="91"/>
      <c r="L11" s="21" t="s">
        <v>176</v>
      </c>
      <c r="M11" s="22">
        <v>273</v>
      </c>
      <c r="N11" s="22">
        <v>485</v>
      </c>
      <c r="O11" s="22">
        <v>14</v>
      </c>
      <c r="P11" s="22">
        <v>499</v>
      </c>
      <c r="Q11" s="16"/>
      <c r="R11" s="52"/>
      <c r="S11" s="53" t="e">
        <f>VLOOKUP(T11,#REF!,4,0)</f>
        <v>#REF!</v>
      </c>
      <c r="T11" s="54">
        <v>1</v>
      </c>
      <c r="U11" s="55" t="s">
        <v>61</v>
      </c>
      <c r="V11" s="104" t="e">
        <f>VLOOKUP($T11,#REF!,17,0)</f>
        <v>#REF!</v>
      </c>
      <c r="W11" s="94" t="e">
        <f>VLOOKUP($T11,#REF!,13,0)</f>
        <v>#REF!</v>
      </c>
      <c r="X11" s="94" t="e">
        <f>VLOOKUP($T11,#REF!,14,0)</f>
        <v>#REF!</v>
      </c>
      <c r="Y11" s="94" t="e">
        <f>VLOOKUP($T11,#REF!,15,0)</f>
        <v>#REF!</v>
      </c>
      <c r="Z11" s="94" t="e">
        <f>VLOOKUP($T11,#REF!,16,0)</f>
        <v>#REF!</v>
      </c>
      <c r="AA11" s="21" t="s">
        <v>306</v>
      </c>
      <c r="AB11" s="56">
        <v>924</v>
      </c>
      <c r="AC11" s="56">
        <v>1176</v>
      </c>
      <c r="AD11" s="56">
        <v>151</v>
      </c>
      <c r="AE11" s="56">
        <v>1327</v>
      </c>
      <c r="AF11" s="16"/>
      <c r="AG11" s="16"/>
      <c r="AH11" s="26" t="s">
        <v>375</v>
      </c>
      <c r="AI11" s="27" t="s">
        <v>376</v>
      </c>
      <c r="AJ11" s="27" t="s">
        <v>547</v>
      </c>
      <c r="AK11" s="28" t="s">
        <v>548</v>
      </c>
      <c r="AL11" s="29">
        <v>42263</v>
      </c>
      <c r="AM11" s="30">
        <v>1259</v>
      </c>
      <c r="AN11" s="30">
        <v>41</v>
      </c>
      <c r="AO11" s="30">
        <v>176</v>
      </c>
      <c r="AP11" s="30">
        <v>119</v>
      </c>
      <c r="AQ11" s="31"/>
      <c r="AR11" s="16"/>
      <c r="AS11" s="16"/>
      <c r="AT11" s="16"/>
      <c r="AU11" s="16"/>
    </row>
    <row r="12" spans="1:47" s="66" customFormat="1" ht="12.9" customHeight="1" x14ac:dyDescent="0.2">
      <c r="A12" s="16"/>
      <c r="B12" s="180"/>
      <c r="C12" s="183"/>
      <c r="D12" s="19"/>
      <c r="E12" s="19">
        <v>11040</v>
      </c>
      <c r="F12" s="20" t="s">
        <v>178</v>
      </c>
      <c r="G12" s="21" t="s">
        <v>530</v>
      </c>
      <c r="H12" s="91"/>
      <c r="I12" s="91"/>
      <c r="J12" s="91"/>
      <c r="K12" s="91"/>
      <c r="L12" s="21" t="s">
        <v>179</v>
      </c>
      <c r="M12" s="22">
        <v>547</v>
      </c>
      <c r="N12" s="22">
        <v>1267</v>
      </c>
      <c r="O12" s="22">
        <v>61</v>
      </c>
      <c r="P12" s="22">
        <v>1328</v>
      </c>
      <c r="Q12" s="16"/>
      <c r="R12" s="52"/>
      <c r="S12" s="53" t="e">
        <f>VLOOKUP(T12,#REF!,4,0)</f>
        <v>#REF!</v>
      </c>
      <c r="T12" s="54">
        <v>2</v>
      </c>
      <c r="U12" s="55" t="s">
        <v>62</v>
      </c>
      <c r="V12" s="108" t="e">
        <f>VLOOKUP($T12,#REF!,17,0)</f>
        <v>#REF!</v>
      </c>
      <c r="W12" s="94"/>
      <c r="X12" s="94"/>
      <c r="Y12" s="94"/>
      <c r="Z12" s="94"/>
      <c r="AA12" s="21" t="s">
        <v>307</v>
      </c>
      <c r="AB12" s="56">
        <v>65</v>
      </c>
      <c r="AC12" s="56">
        <v>51</v>
      </c>
      <c r="AD12" s="56">
        <v>23</v>
      </c>
      <c r="AE12" s="56">
        <v>74</v>
      </c>
      <c r="AF12" s="16"/>
      <c r="AG12" s="16"/>
      <c r="AH12" s="26" t="s">
        <v>377</v>
      </c>
      <c r="AI12" s="27" t="s">
        <v>378</v>
      </c>
      <c r="AJ12" s="27" t="s">
        <v>549</v>
      </c>
      <c r="AK12" s="28" t="s">
        <v>550</v>
      </c>
      <c r="AL12" s="29">
        <v>42263</v>
      </c>
      <c r="AM12" s="30">
        <v>38</v>
      </c>
      <c r="AN12" s="30">
        <v>0</v>
      </c>
      <c r="AO12" s="30">
        <v>0</v>
      </c>
      <c r="AP12" s="30">
        <v>1</v>
      </c>
      <c r="AQ12" s="31"/>
      <c r="AR12" s="16"/>
      <c r="AS12" s="16"/>
      <c r="AT12" s="16"/>
      <c r="AU12" s="16"/>
    </row>
    <row r="13" spans="1:47" s="66" customFormat="1" ht="12.9" customHeight="1" x14ac:dyDescent="0.2">
      <c r="A13" s="16"/>
      <c r="B13" s="180"/>
      <c r="C13" s="183"/>
      <c r="D13" s="19"/>
      <c r="E13" s="19">
        <v>11050</v>
      </c>
      <c r="F13" s="20" t="s">
        <v>180</v>
      </c>
      <c r="G13" s="21" t="s">
        <v>530</v>
      </c>
      <c r="H13" s="91"/>
      <c r="I13" s="91"/>
      <c r="J13" s="91"/>
      <c r="K13" s="91"/>
      <c r="L13" s="21" t="s">
        <v>179</v>
      </c>
      <c r="M13" s="22">
        <v>132</v>
      </c>
      <c r="N13" s="22">
        <v>508</v>
      </c>
      <c r="O13" s="22">
        <v>5</v>
      </c>
      <c r="P13" s="22">
        <v>513</v>
      </c>
      <c r="Q13" s="16"/>
      <c r="R13" s="52"/>
      <c r="S13" s="53" t="e">
        <f>VLOOKUP(T13,#REF!,4,0)</f>
        <v>#REF!</v>
      </c>
      <c r="T13" s="54">
        <v>3</v>
      </c>
      <c r="U13" s="55" t="s">
        <v>63</v>
      </c>
      <c r="V13" s="104" t="e">
        <f>VLOOKUP($T13,#REF!,17,0)</f>
        <v>#REF!</v>
      </c>
      <c r="W13" s="94" t="e">
        <f>VLOOKUP($T13,#REF!,13,0)</f>
        <v>#REF!</v>
      </c>
      <c r="X13" s="94" t="e">
        <f>VLOOKUP($T13,#REF!,14,0)</f>
        <v>#REF!</v>
      </c>
      <c r="Y13" s="94" t="e">
        <f>VLOOKUP($T13,#REF!,15,0)</f>
        <v>#REF!</v>
      </c>
      <c r="Z13" s="94" t="e">
        <f>VLOOKUP($T13,#REF!,16,0)</f>
        <v>#REF!</v>
      </c>
      <c r="AA13" s="21" t="s">
        <v>307</v>
      </c>
      <c r="AB13" s="56">
        <v>63</v>
      </c>
      <c r="AC13" s="56">
        <v>437</v>
      </c>
      <c r="AD13" s="56">
        <v>207</v>
      </c>
      <c r="AE13" s="56">
        <v>644</v>
      </c>
      <c r="AF13" s="16"/>
      <c r="AG13" s="16"/>
      <c r="AH13" s="26" t="s">
        <v>379</v>
      </c>
      <c r="AI13" s="27" t="s">
        <v>380</v>
      </c>
      <c r="AJ13" s="27" t="s">
        <v>551</v>
      </c>
      <c r="AK13" s="28" t="s">
        <v>552</v>
      </c>
      <c r="AL13" s="29">
        <v>42263</v>
      </c>
      <c r="AM13" s="30">
        <v>151</v>
      </c>
      <c r="AN13" s="30">
        <v>0</v>
      </c>
      <c r="AO13" s="30">
        <v>0</v>
      </c>
      <c r="AP13" s="30">
        <v>0</v>
      </c>
      <c r="AQ13" s="31"/>
      <c r="AR13" s="16"/>
      <c r="AS13" s="16"/>
      <c r="AT13" s="16"/>
      <c r="AU13" s="16"/>
    </row>
    <row r="14" spans="1:47" s="66" customFormat="1" ht="12.9" customHeight="1" x14ac:dyDescent="0.2">
      <c r="A14" s="16"/>
      <c r="B14" s="180"/>
      <c r="C14" s="183"/>
      <c r="D14" s="19"/>
      <c r="E14" s="19">
        <v>11060</v>
      </c>
      <c r="F14" s="20" t="s">
        <v>181</v>
      </c>
      <c r="G14" s="21" t="s">
        <v>530</v>
      </c>
      <c r="H14" s="91"/>
      <c r="I14" s="91"/>
      <c r="J14" s="91"/>
      <c r="K14" s="91"/>
      <c r="L14" s="21" t="s">
        <v>179</v>
      </c>
      <c r="M14" s="22">
        <v>64</v>
      </c>
      <c r="N14" s="22">
        <v>341</v>
      </c>
      <c r="O14" s="22">
        <v>20</v>
      </c>
      <c r="P14" s="22">
        <v>361</v>
      </c>
      <c r="Q14" s="16"/>
      <c r="R14" s="52"/>
      <c r="S14" s="53" t="e">
        <f>VLOOKUP(T14,#REF!,4,0)</f>
        <v>#REF!</v>
      </c>
      <c r="T14" s="54">
        <v>4</v>
      </c>
      <c r="U14" s="55" t="s">
        <v>64</v>
      </c>
      <c r="V14" s="104" t="e">
        <f>VLOOKUP($T14,#REF!,17,0)</f>
        <v>#REF!</v>
      </c>
      <c r="W14" s="94" t="e">
        <f>VLOOKUP($T14,#REF!,13,0)</f>
        <v>#REF!</v>
      </c>
      <c r="X14" s="94" t="e">
        <f>VLOOKUP($T14,#REF!,14,0)</f>
        <v>#REF!</v>
      </c>
      <c r="Y14" s="94" t="e">
        <f>VLOOKUP($T14,#REF!,15,0)</f>
        <v>#REF!</v>
      </c>
      <c r="Z14" s="94" t="e">
        <f>VLOOKUP($T14,#REF!,16,0)</f>
        <v>#REF!</v>
      </c>
      <c r="AA14" s="21" t="s">
        <v>306</v>
      </c>
      <c r="AB14" s="56">
        <v>251</v>
      </c>
      <c r="AC14" s="56">
        <v>297</v>
      </c>
      <c r="AD14" s="56">
        <v>650</v>
      </c>
      <c r="AE14" s="56">
        <v>947</v>
      </c>
      <c r="AF14" s="16"/>
      <c r="AG14" s="16"/>
      <c r="AH14" s="26" t="s">
        <v>381</v>
      </c>
      <c r="AI14" s="27" t="s">
        <v>382</v>
      </c>
      <c r="AJ14" s="27" t="s">
        <v>551</v>
      </c>
      <c r="AK14" s="28" t="s">
        <v>553</v>
      </c>
      <c r="AL14" s="29">
        <v>42263</v>
      </c>
      <c r="AM14" s="30">
        <v>368</v>
      </c>
      <c r="AN14" s="30">
        <v>0</v>
      </c>
      <c r="AO14" s="30">
        <v>0</v>
      </c>
      <c r="AP14" s="30">
        <v>0</v>
      </c>
      <c r="AQ14" s="31"/>
      <c r="AR14" s="16"/>
      <c r="AS14" s="16"/>
      <c r="AT14" s="16"/>
      <c r="AU14" s="16"/>
    </row>
    <row r="15" spans="1:47" s="66" customFormat="1" ht="12.9" customHeight="1" x14ac:dyDescent="0.2">
      <c r="A15" s="16"/>
      <c r="B15" s="181"/>
      <c r="C15" s="184"/>
      <c r="D15" s="19"/>
      <c r="E15" s="19">
        <v>11070</v>
      </c>
      <c r="F15" s="20" t="s">
        <v>182</v>
      </c>
      <c r="G15" s="21" t="s">
        <v>530</v>
      </c>
      <c r="H15" s="91"/>
      <c r="I15" s="91"/>
      <c r="J15" s="91"/>
      <c r="K15" s="91"/>
      <c r="L15" s="21" t="s">
        <v>179</v>
      </c>
      <c r="M15" s="22">
        <v>110</v>
      </c>
      <c r="N15" s="22">
        <v>957</v>
      </c>
      <c r="O15" s="22">
        <v>19</v>
      </c>
      <c r="P15" s="22">
        <v>976</v>
      </c>
      <c r="Q15" s="16"/>
      <c r="R15" s="52"/>
      <c r="S15" s="53" t="e">
        <f>VLOOKUP(T15,#REF!,4,0)</f>
        <v>#REF!</v>
      </c>
      <c r="T15" s="54">
        <v>5</v>
      </c>
      <c r="U15" s="55" t="s">
        <v>65</v>
      </c>
      <c r="V15" s="104" t="e">
        <f>VLOOKUP($T15,#REF!,17,0)</f>
        <v>#REF!</v>
      </c>
      <c r="W15" s="94" t="e">
        <f>VLOOKUP($T15,#REF!,13,0)</f>
        <v>#REF!</v>
      </c>
      <c r="X15" s="94" t="e">
        <f>VLOOKUP($T15,#REF!,14,0)</f>
        <v>#REF!</v>
      </c>
      <c r="Y15" s="94" t="e">
        <f>VLOOKUP($T15,#REF!,15,0)</f>
        <v>#REF!</v>
      </c>
      <c r="Z15" s="94" t="e">
        <f>VLOOKUP($T15,#REF!,16,0)</f>
        <v>#REF!</v>
      </c>
      <c r="AA15" s="21" t="s">
        <v>307</v>
      </c>
      <c r="AB15" s="56">
        <v>202</v>
      </c>
      <c r="AC15" s="56">
        <v>315</v>
      </c>
      <c r="AD15" s="56">
        <v>61</v>
      </c>
      <c r="AE15" s="56">
        <v>376</v>
      </c>
      <c r="AF15" s="16"/>
      <c r="AG15" s="16"/>
      <c r="AH15" s="26" t="s">
        <v>383</v>
      </c>
      <c r="AI15" s="27" t="s">
        <v>384</v>
      </c>
      <c r="AJ15" s="27" t="s">
        <v>551</v>
      </c>
      <c r="AK15" s="28" t="s">
        <v>553</v>
      </c>
      <c r="AL15" s="29">
        <v>42263</v>
      </c>
      <c r="AM15" s="30">
        <v>228</v>
      </c>
      <c r="AN15" s="30">
        <v>0</v>
      </c>
      <c r="AO15" s="30">
        <v>0</v>
      </c>
      <c r="AP15" s="30">
        <v>0</v>
      </c>
      <c r="AQ15" s="31"/>
      <c r="AR15" s="16"/>
      <c r="AS15" s="16"/>
      <c r="AT15" s="16"/>
      <c r="AU15" s="16"/>
    </row>
    <row r="16" spans="1:47" s="66" customFormat="1" ht="12.9" customHeight="1" x14ac:dyDescent="0.2">
      <c r="A16" s="16"/>
      <c r="B16" s="179">
        <v>17</v>
      </c>
      <c r="C16" s="182" t="s">
        <v>7</v>
      </c>
      <c r="D16" s="19"/>
      <c r="E16" s="19">
        <v>12010</v>
      </c>
      <c r="F16" s="20" t="s">
        <v>183</v>
      </c>
      <c r="G16" s="21" t="s">
        <v>530</v>
      </c>
      <c r="H16" s="91"/>
      <c r="I16" s="91"/>
      <c r="J16" s="91"/>
      <c r="K16" s="91"/>
      <c r="L16" s="21" t="s">
        <v>184</v>
      </c>
      <c r="M16" s="22">
        <v>1737</v>
      </c>
      <c r="N16" s="22">
        <v>3179</v>
      </c>
      <c r="O16" s="22">
        <v>118</v>
      </c>
      <c r="P16" s="22">
        <v>3297</v>
      </c>
      <c r="Q16" s="16"/>
      <c r="R16" s="52"/>
      <c r="S16" s="53" t="e">
        <f>VLOOKUP(T16,#REF!,4,0)</f>
        <v>#REF!</v>
      </c>
      <c r="T16" s="54">
        <v>6</v>
      </c>
      <c r="U16" s="55" t="s">
        <v>66</v>
      </c>
      <c r="V16" s="104" t="e">
        <f>VLOOKUP($T16,#REF!,17,0)</f>
        <v>#REF!</v>
      </c>
      <c r="W16" s="94" t="e">
        <f>VLOOKUP($T16,#REF!,13,0)</f>
        <v>#REF!</v>
      </c>
      <c r="X16" s="94" t="e">
        <f>VLOOKUP($T16,#REF!,14,0)</f>
        <v>#REF!</v>
      </c>
      <c r="Y16" s="94" t="e">
        <f>VLOOKUP($T16,#REF!,15,0)</f>
        <v>#REF!</v>
      </c>
      <c r="Z16" s="94" t="e">
        <f>VLOOKUP($T16,#REF!,16,0)</f>
        <v>#REF!</v>
      </c>
      <c r="AA16" s="21" t="s">
        <v>307</v>
      </c>
      <c r="AB16" s="56">
        <v>135</v>
      </c>
      <c r="AC16" s="56">
        <v>372</v>
      </c>
      <c r="AD16" s="56">
        <v>132</v>
      </c>
      <c r="AE16" s="56">
        <v>504</v>
      </c>
      <c r="AF16" s="16"/>
      <c r="AG16" s="16"/>
      <c r="AH16" s="26" t="s">
        <v>385</v>
      </c>
      <c r="AI16" s="27" t="s">
        <v>386</v>
      </c>
      <c r="AJ16" s="27" t="s">
        <v>554</v>
      </c>
      <c r="AK16" s="28" t="s">
        <v>555</v>
      </c>
      <c r="AL16" s="29">
        <v>42263</v>
      </c>
      <c r="AM16" s="30">
        <v>230</v>
      </c>
      <c r="AN16" s="30">
        <v>0</v>
      </c>
      <c r="AO16" s="30">
        <v>13</v>
      </c>
      <c r="AP16" s="30">
        <v>18</v>
      </c>
      <c r="AQ16" s="31"/>
      <c r="AR16" s="16"/>
      <c r="AS16" s="16"/>
      <c r="AT16" s="16"/>
      <c r="AU16" s="16"/>
    </row>
    <row r="17" spans="1:47" s="66" customFormat="1" ht="12.9" customHeight="1" x14ac:dyDescent="0.2">
      <c r="A17" s="16"/>
      <c r="B17" s="185"/>
      <c r="C17" s="183"/>
      <c r="D17" s="19"/>
      <c r="E17" s="19">
        <v>12020</v>
      </c>
      <c r="F17" s="20" t="s">
        <v>185</v>
      </c>
      <c r="G17" s="21" t="s">
        <v>530</v>
      </c>
      <c r="H17" s="91"/>
      <c r="I17" s="91"/>
      <c r="J17" s="91"/>
      <c r="K17" s="91"/>
      <c r="L17" s="21" t="s">
        <v>176</v>
      </c>
      <c r="M17" s="22">
        <v>285</v>
      </c>
      <c r="N17" s="22">
        <v>1744</v>
      </c>
      <c r="O17" s="22">
        <v>19</v>
      </c>
      <c r="P17" s="22">
        <v>1763</v>
      </c>
      <c r="Q17" s="16"/>
      <c r="R17" s="52"/>
      <c r="S17" s="53" t="e">
        <f>VLOOKUP(T17,#REF!,4,0)</f>
        <v>#REF!</v>
      </c>
      <c r="T17" s="54">
        <v>7</v>
      </c>
      <c r="U17" s="55" t="s">
        <v>67</v>
      </c>
      <c r="V17" s="104" t="e">
        <f>VLOOKUP($T17,#REF!,17,0)</f>
        <v>#REF!</v>
      </c>
      <c r="W17" s="94" t="e">
        <f>VLOOKUP($T17,#REF!,13,0)</f>
        <v>#REF!</v>
      </c>
      <c r="X17" s="94" t="e">
        <f>VLOOKUP($T17,#REF!,14,0)</f>
        <v>#REF!</v>
      </c>
      <c r="Y17" s="94" t="e">
        <f>VLOOKUP($T17,#REF!,15,0)</f>
        <v>#REF!</v>
      </c>
      <c r="Z17" s="94" t="e">
        <f>VLOOKUP($T17,#REF!,16,0)</f>
        <v>#REF!</v>
      </c>
      <c r="AA17" s="21" t="s">
        <v>176</v>
      </c>
      <c r="AB17" s="56">
        <v>1340</v>
      </c>
      <c r="AC17" s="56">
        <v>776</v>
      </c>
      <c r="AD17" s="56">
        <v>730</v>
      </c>
      <c r="AE17" s="56">
        <v>1506</v>
      </c>
      <c r="AF17" s="16"/>
      <c r="AG17" s="16"/>
      <c r="AH17" s="26" t="s">
        <v>387</v>
      </c>
      <c r="AI17" s="27" t="s">
        <v>388</v>
      </c>
      <c r="AJ17" s="27" t="s">
        <v>551</v>
      </c>
      <c r="AK17" s="28" t="s">
        <v>553</v>
      </c>
      <c r="AL17" s="29">
        <v>42263</v>
      </c>
      <c r="AM17" s="30">
        <v>20</v>
      </c>
      <c r="AN17" s="30">
        <v>0</v>
      </c>
      <c r="AO17" s="30">
        <v>58</v>
      </c>
      <c r="AP17" s="30">
        <v>312</v>
      </c>
      <c r="AQ17" s="31"/>
      <c r="AR17" s="16"/>
      <c r="AS17" s="16"/>
      <c r="AT17" s="16"/>
      <c r="AU17" s="16"/>
    </row>
    <row r="18" spans="1:47" s="66" customFormat="1" ht="12.9" customHeight="1" x14ac:dyDescent="0.2">
      <c r="A18" s="16"/>
      <c r="B18" s="185"/>
      <c r="C18" s="183"/>
      <c r="D18" s="19"/>
      <c r="E18" s="19">
        <v>12030</v>
      </c>
      <c r="F18" s="20" t="s">
        <v>186</v>
      </c>
      <c r="G18" s="21" t="s">
        <v>530</v>
      </c>
      <c r="H18" s="91"/>
      <c r="I18" s="91"/>
      <c r="J18" s="91"/>
      <c r="K18" s="91"/>
      <c r="L18" s="21" t="s">
        <v>179</v>
      </c>
      <c r="M18" s="22">
        <v>93</v>
      </c>
      <c r="N18" s="22">
        <v>892</v>
      </c>
      <c r="O18" s="22">
        <v>71</v>
      </c>
      <c r="P18" s="22">
        <v>963</v>
      </c>
      <c r="Q18" s="16"/>
      <c r="R18" s="52"/>
      <c r="S18" s="53" t="e">
        <f>VLOOKUP(T18,#REF!,4,0)</f>
        <v>#REF!</v>
      </c>
      <c r="T18" s="54">
        <v>8</v>
      </c>
      <c r="U18" s="55" t="s">
        <v>68</v>
      </c>
      <c r="V18" s="104" t="e">
        <f>VLOOKUP($T18,#REF!,17,0)</f>
        <v>#REF!</v>
      </c>
      <c r="W18" s="94" t="e">
        <f>VLOOKUP($T18,#REF!,13,0)</f>
        <v>#REF!</v>
      </c>
      <c r="X18" s="94" t="e">
        <f>VLOOKUP($T18,#REF!,14,0)</f>
        <v>#REF!</v>
      </c>
      <c r="Y18" s="94" t="e">
        <f>VLOOKUP($T18,#REF!,15,0)</f>
        <v>#REF!</v>
      </c>
      <c r="Z18" s="94" t="e">
        <f>VLOOKUP($T18,#REF!,16,0)</f>
        <v>#REF!</v>
      </c>
      <c r="AA18" s="21" t="s">
        <v>176</v>
      </c>
      <c r="AB18" s="56">
        <v>338</v>
      </c>
      <c r="AC18" s="56">
        <v>401</v>
      </c>
      <c r="AD18" s="56">
        <v>111</v>
      </c>
      <c r="AE18" s="56">
        <v>512</v>
      </c>
      <c r="AF18" s="16"/>
      <c r="AG18" s="16"/>
      <c r="AH18" s="26" t="s">
        <v>389</v>
      </c>
      <c r="AI18" s="27" t="s">
        <v>390</v>
      </c>
      <c r="AJ18" s="27" t="s">
        <v>547</v>
      </c>
      <c r="AK18" s="28" t="s">
        <v>556</v>
      </c>
      <c r="AL18" s="29">
        <v>42262</v>
      </c>
      <c r="AM18" s="30">
        <v>612</v>
      </c>
      <c r="AN18" s="30">
        <v>0</v>
      </c>
      <c r="AO18" s="30">
        <v>93</v>
      </c>
      <c r="AP18" s="30">
        <v>475</v>
      </c>
      <c r="AQ18" s="31"/>
      <c r="AR18" s="16"/>
      <c r="AS18" s="16"/>
      <c r="AT18" s="16"/>
      <c r="AU18" s="16"/>
    </row>
    <row r="19" spans="1:47" s="66" customFormat="1" ht="12.9" customHeight="1" x14ac:dyDescent="0.2">
      <c r="A19" s="16"/>
      <c r="B19" s="185"/>
      <c r="C19" s="183"/>
      <c r="D19" s="19"/>
      <c r="E19" s="19">
        <v>12070</v>
      </c>
      <c r="F19" s="20" t="s">
        <v>187</v>
      </c>
      <c r="G19" s="21" t="s">
        <v>530</v>
      </c>
      <c r="H19" s="91"/>
      <c r="I19" s="91"/>
      <c r="J19" s="91"/>
      <c r="K19" s="91"/>
      <c r="L19" s="21" t="s">
        <v>184</v>
      </c>
      <c r="M19" s="22">
        <v>2314</v>
      </c>
      <c r="N19" s="22">
        <v>3324</v>
      </c>
      <c r="O19" s="22">
        <v>834</v>
      </c>
      <c r="P19" s="22">
        <v>4158</v>
      </c>
      <c r="Q19" s="16"/>
      <c r="R19" s="52"/>
      <c r="S19" s="53" t="e">
        <f>VLOOKUP(T19,#REF!,4,0)</f>
        <v>#REF!</v>
      </c>
      <c r="T19" s="54">
        <v>9</v>
      </c>
      <c r="U19" s="55" t="s">
        <v>69</v>
      </c>
      <c r="V19" s="104" t="e">
        <f>VLOOKUP($T19,#REF!,17,0)</f>
        <v>#REF!</v>
      </c>
      <c r="W19" s="94" t="e">
        <f>VLOOKUP($T19,#REF!,13,0)</f>
        <v>#REF!</v>
      </c>
      <c r="X19" s="94" t="e">
        <f>VLOOKUP($T19,#REF!,14,0)</f>
        <v>#REF!</v>
      </c>
      <c r="Y19" s="94" t="e">
        <f>VLOOKUP($T19,#REF!,15,0)</f>
        <v>#REF!</v>
      </c>
      <c r="Z19" s="94" t="e">
        <f>VLOOKUP($T19,#REF!,16,0)</f>
        <v>#REF!</v>
      </c>
      <c r="AA19" s="21" t="s">
        <v>306</v>
      </c>
      <c r="AB19" s="56">
        <v>153</v>
      </c>
      <c r="AC19" s="56">
        <v>309</v>
      </c>
      <c r="AD19" s="56">
        <v>194</v>
      </c>
      <c r="AE19" s="56">
        <v>503</v>
      </c>
      <c r="AF19" s="16"/>
      <c r="AG19" s="16"/>
      <c r="AH19" s="26" t="s">
        <v>391</v>
      </c>
      <c r="AI19" s="27" t="s">
        <v>392</v>
      </c>
      <c r="AJ19" s="27" t="s">
        <v>547</v>
      </c>
      <c r="AK19" s="28" t="s">
        <v>557</v>
      </c>
      <c r="AL19" s="29">
        <v>42263</v>
      </c>
      <c r="AM19" s="30">
        <v>429</v>
      </c>
      <c r="AN19" s="30">
        <v>0</v>
      </c>
      <c r="AO19" s="30">
        <v>33</v>
      </c>
      <c r="AP19" s="30">
        <v>51</v>
      </c>
      <c r="AQ19" s="31"/>
      <c r="AR19" s="16"/>
      <c r="AS19" s="16"/>
      <c r="AT19" s="16"/>
      <c r="AU19" s="16"/>
    </row>
    <row r="20" spans="1:47" s="66" customFormat="1" ht="12.9" customHeight="1" x14ac:dyDescent="0.2">
      <c r="A20" s="16"/>
      <c r="B20" s="185"/>
      <c r="C20" s="183"/>
      <c r="D20" s="19"/>
      <c r="E20" s="19">
        <v>12080</v>
      </c>
      <c r="F20" s="20" t="s">
        <v>188</v>
      </c>
      <c r="G20" s="21" t="s">
        <v>530</v>
      </c>
      <c r="H20" s="91"/>
      <c r="I20" s="91"/>
      <c r="J20" s="91"/>
      <c r="K20" s="91"/>
      <c r="L20" s="21" t="s">
        <v>179</v>
      </c>
      <c r="M20" s="22">
        <v>605</v>
      </c>
      <c r="N20" s="22">
        <v>1267</v>
      </c>
      <c r="O20" s="22">
        <v>315</v>
      </c>
      <c r="P20" s="22">
        <v>1582</v>
      </c>
      <c r="Q20" s="16"/>
      <c r="R20" s="52"/>
      <c r="S20" s="53" t="e">
        <f>VLOOKUP(T20,#REF!,4,0)</f>
        <v>#REF!</v>
      </c>
      <c r="T20" s="54">
        <v>10</v>
      </c>
      <c r="U20" s="55" t="s">
        <v>70</v>
      </c>
      <c r="V20" s="104" t="e">
        <f>VLOOKUP($T20,#REF!,17,0)</f>
        <v>#REF!</v>
      </c>
      <c r="W20" s="94" t="e">
        <f>VLOOKUP($T20,#REF!,13,0)</f>
        <v>#REF!</v>
      </c>
      <c r="X20" s="94" t="e">
        <f>VLOOKUP($T20,#REF!,14,0)</f>
        <v>#REF!</v>
      </c>
      <c r="Y20" s="94" t="e">
        <f>VLOOKUP($T20,#REF!,15,0)</f>
        <v>#REF!</v>
      </c>
      <c r="Z20" s="94" t="e">
        <f>VLOOKUP($T20,#REF!,16,0)</f>
        <v>#REF!</v>
      </c>
      <c r="AA20" s="21" t="s">
        <v>306</v>
      </c>
      <c r="AB20" s="56">
        <v>1582</v>
      </c>
      <c r="AC20" s="56">
        <v>764</v>
      </c>
      <c r="AD20" s="56">
        <v>509</v>
      </c>
      <c r="AE20" s="56">
        <v>1273</v>
      </c>
      <c r="AF20" s="16"/>
      <c r="AG20" s="16"/>
      <c r="AH20" s="26" t="s">
        <v>393</v>
      </c>
      <c r="AI20" s="27" t="s">
        <v>394</v>
      </c>
      <c r="AJ20" s="27" t="s">
        <v>547</v>
      </c>
      <c r="AK20" s="28" t="s">
        <v>557</v>
      </c>
      <c r="AL20" s="29">
        <v>42263</v>
      </c>
      <c r="AM20" s="30">
        <v>330</v>
      </c>
      <c r="AN20" s="30">
        <v>29</v>
      </c>
      <c r="AO20" s="30">
        <v>2</v>
      </c>
      <c r="AP20" s="30">
        <v>1</v>
      </c>
      <c r="AQ20" s="31"/>
      <c r="AR20" s="16"/>
      <c r="AS20" s="16"/>
      <c r="AT20" s="16"/>
      <c r="AU20" s="16"/>
    </row>
    <row r="21" spans="1:47" s="66" customFormat="1" ht="12.9" customHeight="1" x14ac:dyDescent="0.2">
      <c r="A21" s="16"/>
      <c r="B21" s="185"/>
      <c r="C21" s="183"/>
      <c r="D21" s="19"/>
      <c r="E21" s="19">
        <v>12090</v>
      </c>
      <c r="F21" s="20" t="s">
        <v>189</v>
      </c>
      <c r="G21" s="21" t="s">
        <v>530</v>
      </c>
      <c r="H21" s="91"/>
      <c r="I21" s="91"/>
      <c r="J21" s="91"/>
      <c r="K21" s="91"/>
      <c r="L21" s="21" t="s">
        <v>179</v>
      </c>
      <c r="M21" s="22">
        <v>615</v>
      </c>
      <c r="N21" s="22">
        <v>1870</v>
      </c>
      <c r="O21" s="22">
        <v>379</v>
      </c>
      <c r="P21" s="22">
        <v>2249</v>
      </c>
      <c r="Q21" s="16"/>
      <c r="R21" s="52"/>
      <c r="S21" s="53" t="e">
        <f>VLOOKUP(T21,#REF!,4,0)</f>
        <v>#REF!</v>
      </c>
      <c r="T21" s="54">
        <v>11</v>
      </c>
      <c r="U21" s="55" t="s">
        <v>71</v>
      </c>
      <c r="V21" s="104" t="e">
        <f>VLOOKUP($T21,#REF!,17,0)</f>
        <v>#REF!</v>
      </c>
      <c r="W21" s="94" t="e">
        <f>VLOOKUP($T21,#REF!,13,0)</f>
        <v>#REF!</v>
      </c>
      <c r="X21" s="94" t="e">
        <f>VLOOKUP($T21,#REF!,14,0)</f>
        <v>#REF!</v>
      </c>
      <c r="Y21" s="94" t="e">
        <f>VLOOKUP($T21,#REF!,15,0)</f>
        <v>#REF!</v>
      </c>
      <c r="Z21" s="94" t="e">
        <f>VLOOKUP($T21,#REF!,16,0)</f>
        <v>#REF!</v>
      </c>
      <c r="AA21" s="21" t="s">
        <v>176</v>
      </c>
      <c r="AB21" s="56">
        <v>884</v>
      </c>
      <c r="AC21" s="56">
        <v>478</v>
      </c>
      <c r="AD21" s="56">
        <v>176</v>
      </c>
      <c r="AE21" s="56">
        <v>654</v>
      </c>
      <c r="AF21" s="16"/>
      <c r="AG21" s="16"/>
      <c r="AH21" s="26" t="s">
        <v>395</v>
      </c>
      <c r="AI21" s="27" t="s">
        <v>396</v>
      </c>
      <c r="AJ21" s="27" t="s">
        <v>551</v>
      </c>
      <c r="AK21" s="28" t="s">
        <v>558</v>
      </c>
      <c r="AL21" s="29">
        <v>42263</v>
      </c>
      <c r="AM21" s="30">
        <v>264</v>
      </c>
      <c r="AN21" s="30">
        <v>0</v>
      </c>
      <c r="AO21" s="30">
        <v>27</v>
      </c>
      <c r="AP21" s="30">
        <v>52</v>
      </c>
      <c r="AQ21" s="31"/>
      <c r="AR21" s="16"/>
      <c r="AS21" s="16"/>
      <c r="AT21" s="16"/>
      <c r="AU21" s="16"/>
    </row>
    <row r="22" spans="1:47" s="77" customFormat="1" ht="12.9" customHeight="1" x14ac:dyDescent="0.2">
      <c r="A22" s="16"/>
      <c r="B22" s="186"/>
      <c r="C22" s="184"/>
      <c r="D22" s="19"/>
      <c r="E22" s="19">
        <v>12040</v>
      </c>
      <c r="F22" s="20" t="s">
        <v>190</v>
      </c>
      <c r="G22" s="21" t="s">
        <v>530</v>
      </c>
      <c r="H22" s="91"/>
      <c r="I22" s="91"/>
      <c r="J22" s="91"/>
      <c r="K22" s="91"/>
      <c r="L22" s="21" t="s">
        <v>191</v>
      </c>
      <c r="M22" s="22">
        <v>106</v>
      </c>
      <c r="N22" s="22">
        <v>792</v>
      </c>
      <c r="O22" s="22">
        <v>29</v>
      </c>
      <c r="P22" s="22">
        <v>821</v>
      </c>
      <c r="Q22" s="16"/>
      <c r="R22" s="52"/>
      <c r="S22" s="53" t="e">
        <f>VLOOKUP(T22,#REF!,4,0)</f>
        <v>#REF!</v>
      </c>
      <c r="T22" s="54">
        <v>12</v>
      </c>
      <c r="U22" s="55" t="s">
        <v>72</v>
      </c>
      <c r="V22" s="104" t="e">
        <f>VLOOKUP($T22,#REF!,17,0)</f>
        <v>#REF!</v>
      </c>
      <c r="W22" s="94" t="e">
        <f>VLOOKUP($T22,#REF!,13,0)</f>
        <v>#REF!</v>
      </c>
      <c r="X22" s="94" t="e">
        <f>VLOOKUP($T22,#REF!,14,0)</f>
        <v>#REF!</v>
      </c>
      <c r="Y22" s="94" t="e">
        <f>VLOOKUP($T22,#REF!,15,0)</f>
        <v>#REF!</v>
      </c>
      <c r="Z22" s="94" t="e">
        <f>VLOOKUP($T22,#REF!,16,0)</f>
        <v>#REF!</v>
      </c>
      <c r="AA22" s="21" t="s">
        <v>307</v>
      </c>
      <c r="AB22" s="56">
        <v>388</v>
      </c>
      <c r="AC22" s="56">
        <v>117</v>
      </c>
      <c r="AD22" s="56">
        <v>299</v>
      </c>
      <c r="AE22" s="56">
        <v>416</v>
      </c>
      <c r="AF22" s="16"/>
      <c r="AG22" s="16"/>
      <c r="AH22" s="26" t="s">
        <v>397</v>
      </c>
      <c r="AI22" s="27" t="s">
        <v>398</v>
      </c>
      <c r="AJ22" s="27" t="s">
        <v>551</v>
      </c>
      <c r="AK22" s="28" t="s">
        <v>559</v>
      </c>
      <c r="AL22" s="29">
        <v>42263</v>
      </c>
      <c r="AM22" s="30">
        <v>273</v>
      </c>
      <c r="AN22" s="30">
        <v>0</v>
      </c>
      <c r="AO22" s="30">
        <v>49</v>
      </c>
      <c r="AP22" s="30">
        <v>63</v>
      </c>
      <c r="AQ22" s="31"/>
      <c r="AR22" s="16"/>
      <c r="AS22" s="16"/>
      <c r="AT22" s="16"/>
      <c r="AU22" s="16"/>
    </row>
    <row r="23" spans="1:47" s="66" customFormat="1" ht="12.9" customHeight="1" x14ac:dyDescent="0.2">
      <c r="A23" s="16"/>
      <c r="B23" s="179">
        <v>122</v>
      </c>
      <c r="C23" s="182" t="s">
        <v>399</v>
      </c>
      <c r="D23" s="19"/>
      <c r="E23" s="19">
        <v>14010</v>
      </c>
      <c r="F23" s="20" t="s">
        <v>192</v>
      </c>
      <c r="G23" s="21" t="s">
        <v>530</v>
      </c>
      <c r="H23" s="91"/>
      <c r="I23" s="91"/>
      <c r="J23" s="91"/>
      <c r="K23" s="91"/>
      <c r="L23" s="21" t="s">
        <v>179</v>
      </c>
      <c r="M23" s="22">
        <v>85</v>
      </c>
      <c r="N23" s="22">
        <v>69</v>
      </c>
      <c r="O23" s="22">
        <v>5</v>
      </c>
      <c r="P23" s="22">
        <v>74</v>
      </c>
      <c r="Q23" s="16"/>
      <c r="R23" s="52"/>
      <c r="S23" s="53" t="e">
        <f>VLOOKUP(T23,#REF!,4,0)</f>
        <v>#REF!</v>
      </c>
      <c r="T23" s="54">
        <v>13</v>
      </c>
      <c r="U23" s="55" t="s">
        <v>73</v>
      </c>
      <c r="V23" s="104" t="e">
        <f>VLOOKUP($T23,#REF!,17,0)</f>
        <v>#REF!</v>
      </c>
      <c r="W23" s="94" t="e">
        <f>VLOOKUP($T23,#REF!,13,0)</f>
        <v>#REF!</v>
      </c>
      <c r="X23" s="94" t="e">
        <f>VLOOKUP($T23,#REF!,14,0)</f>
        <v>#REF!</v>
      </c>
      <c r="Y23" s="94" t="e">
        <f>VLOOKUP($T23,#REF!,15,0)</f>
        <v>#REF!</v>
      </c>
      <c r="Z23" s="94" t="e">
        <f>VLOOKUP($T23,#REF!,16,0)</f>
        <v>#REF!</v>
      </c>
      <c r="AA23" s="21" t="s">
        <v>176</v>
      </c>
      <c r="AB23" s="56">
        <v>322</v>
      </c>
      <c r="AC23" s="56">
        <v>280</v>
      </c>
      <c r="AD23" s="56">
        <v>58</v>
      </c>
      <c r="AE23" s="56">
        <v>338</v>
      </c>
      <c r="AF23" s="16"/>
      <c r="AG23" s="16"/>
      <c r="AH23" s="26" t="s">
        <v>400</v>
      </c>
      <c r="AI23" s="27" t="s">
        <v>401</v>
      </c>
      <c r="AJ23" s="27" t="s">
        <v>551</v>
      </c>
      <c r="AK23" s="28" t="s">
        <v>560</v>
      </c>
      <c r="AL23" s="29">
        <v>42263</v>
      </c>
      <c r="AM23" s="30">
        <v>112</v>
      </c>
      <c r="AN23" s="30">
        <v>0</v>
      </c>
      <c r="AO23" s="30">
        <v>0</v>
      </c>
      <c r="AP23" s="30">
        <v>0</v>
      </c>
      <c r="AQ23" s="31"/>
      <c r="AR23" s="16"/>
      <c r="AS23" s="16"/>
      <c r="AT23" s="16"/>
      <c r="AU23" s="16"/>
    </row>
    <row r="24" spans="1:47" s="66" customFormat="1" ht="12.9" customHeight="1" x14ac:dyDescent="0.2">
      <c r="A24" s="16"/>
      <c r="B24" s="185"/>
      <c r="C24" s="183"/>
      <c r="D24" s="85">
        <v>14020</v>
      </c>
      <c r="E24" s="19">
        <v>14020</v>
      </c>
      <c r="F24" s="20" t="s">
        <v>193</v>
      </c>
      <c r="G24" s="90" t="e">
        <f>VLOOKUP($D24,#REF!,9,0)</f>
        <v>#REF!</v>
      </c>
      <c r="H24" s="91" t="e">
        <f>VLOOKUP($D24,#REF!,4,0)</f>
        <v>#REF!</v>
      </c>
      <c r="I24" s="91" t="e">
        <f>VLOOKUP($D24,#REF!,5,0)</f>
        <v>#REF!</v>
      </c>
      <c r="J24" s="91" t="e">
        <f>VLOOKUP($D24,#REF!,6,0)</f>
        <v>#REF!</v>
      </c>
      <c r="K24" s="91" t="e">
        <f>VLOOKUP($D24,#REF!,7,0)</f>
        <v>#REF!</v>
      </c>
      <c r="L24" s="21" t="s">
        <v>194</v>
      </c>
      <c r="M24" s="22">
        <v>28</v>
      </c>
      <c r="N24" s="22">
        <v>61</v>
      </c>
      <c r="O24" s="22">
        <v>5</v>
      </c>
      <c r="P24" s="22">
        <v>66</v>
      </c>
      <c r="Q24" s="16"/>
      <c r="R24" s="52"/>
      <c r="S24" s="53" t="e">
        <f>VLOOKUP(T24,#REF!,4,0)</f>
        <v>#REF!</v>
      </c>
      <c r="T24" s="54">
        <v>14</v>
      </c>
      <c r="U24" s="55" t="s">
        <v>74</v>
      </c>
      <c r="V24" s="104" t="e">
        <f>VLOOKUP($T24,#REF!,17,0)</f>
        <v>#REF!</v>
      </c>
      <c r="W24" s="94" t="e">
        <f>VLOOKUP($T24,#REF!,13,0)</f>
        <v>#REF!</v>
      </c>
      <c r="X24" s="94" t="e">
        <f>VLOOKUP($T24,#REF!,14,0)</f>
        <v>#REF!</v>
      </c>
      <c r="Y24" s="94" t="e">
        <f>VLOOKUP($T24,#REF!,15,0)</f>
        <v>#REF!</v>
      </c>
      <c r="Z24" s="94" t="e">
        <f>VLOOKUP($T24,#REF!,16,0)</f>
        <v>#REF!</v>
      </c>
      <c r="AA24" s="21" t="s">
        <v>176</v>
      </c>
      <c r="AB24" s="56">
        <v>2098</v>
      </c>
      <c r="AC24" s="56">
        <v>520</v>
      </c>
      <c r="AD24" s="56">
        <v>145</v>
      </c>
      <c r="AE24" s="56">
        <v>665</v>
      </c>
      <c r="AF24" s="16"/>
      <c r="AG24" s="16"/>
      <c r="AH24" s="26" t="s">
        <v>402</v>
      </c>
      <c r="AI24" s="27" t="s">
        <v>403</v>
      </c>
      <c r="AJ24" s="27" t="s">
        <v>551</v>
      </c>
      <c r="AK24" s="28" t="s">
        <v>561</v>
      </c>
      <c r="AL24" s="29">
        <v>42263</v>
      </c>
      <c r="AM24" s="30">
        <v>90</v>
      </c>
      <c r="AN24" s="30">
        <v>0</v>
      </c>
      <c r="AO24" s="30">
        <v>34</v>
      </c>
      <c r="AP24" s="30">
        <v>20</v>
      </c>
      <c r="AQ24" s="31"/>
      <c r="AR24" s="16"/>
      <c r="AS24" s="16"/>
      <c r="AT24" s="16"/>
      <c r="AU24" s="16"/>
    </row>
    <row r="25" spans="1:47" s="66" customFormat="1" ht="12.9" customHeight="1" x14ac:dyDescent="0.2">
      <c r="A25" s="16"/>
      <c r="B25" s="185"/>
      <c r="C25" s="183"/>
      <c r="D25" s="85">
        <v>14030</v>
      </c>
      <c r="E25" s="19">
        <v>14030</v>
      </c>
      <c r="F25" s="20" t="s">
        <v>195</v>
      </c>
      <c r="G25" s="90" t="e">
        <f>VLOOKUP($D25,#REF!,9,0)</f>
        <v>#REF!</v>
      </c>
      <c r="H25" s="91" t="e">
        <f>VLOOKUP($D25,#REF!,4,0)</f>
        <v>#REF!</v>
      </c>
      <c r="I25" s="91" t="e">
        <f>VLOOKUP($D25,#REF!,5,0)</f>
        <v>#REF!</v>
      </c>
      <c r="J25" s="91" t="e">
        <f>VLOOKUP($D25,#REF!,6,0)</f>
        <v>#REF!</v>
      </c>
      <c r="K25" s="91" t="e">
        <f>VLOOKUP($D25,#REF!,7,0)</f>
        <v>#REF!</v>
      </c>
      <c r="L25" s="21" t="s">
        <v>194</v>
      </c>
      <c r="M25" s="22">
        <v>92</v>
      </c>
      <c r="N25" s="22">
        <v>137</v>
      </c>
      <c r="O25" s="22">
        <v>29</v>
      </c>
      <c r="P25" s="22">
        <v>166</v>
      </c>
      <c r="Q25" s="16"/>
      <c r="R25" s="52"/>
      <c r="S25" s="53" t="e">
        <f>VLOOKUP(T25,#REF!,4,0)</f>
        <v>#REF!</v>
      </c>
      <c r="T25" s="54">
        <v>15</v>
      </c>
      <c r="U25" s="55" t="s">
        <v>75</v>
      </c>
      <c r="V25" s="104" t="e">
        <f>VLOOKUP($T25,#REF!,17,0)</f>
        <v>#REF!</v>
      </c>
      <c r="W25" s="94" t="e">
        <f>VLOOKUP($T25,#REF!,13,0)</f>
        <v>#REF!</v>
      </c>
      <c r="X25" s="94" t="e">
        <f>VLOOKUP($T25,#REF!,14,0)</f>
        <v>#REF!</v>
      </c>
      <c r="Y25" s="94" t="e">
        <f>VLOOKUP($T25,#REF!,15,0)</f>
        <v>#REF!</v>
      </c>
      <c r="Z25" s="94" t="e">
        <f>VLOOKUP($T25,#REF!,16,0)</f>
        <v>#REF!</v>
      </c>
      <c r="AA25" s="21" t="s">
        <v>306</v>
      </c>
      <c r="AB25" s="56">
        <v>364</v>
      </c>
      <c r="AC25" s="56">
        <v>456</v>
      </c>
      <c r="AD25" s="56">
        <v>40</v>
      </c>
      <c r="AE25" s="56">
        <v>496</v>
      </c>
      <c r="AF25" s="16"/>
      <c r="AG25" s="16"/>
      <c r="AH25" s="26" t="s">
        <v>404</v>
      </c>
      <c r="AI25" s="27" t="s">
        <v>405</v>
      </c>
      <c r="AJ25" s="27" t="s">
        <v>562</v>
      </c>
      <c r="AK25" s="28" t="s">
        <v>563</v>
      </c>
      <c r="AL25" s="29">
        <v>42263</v>
      </c>
      <c r="AM25" s="30">
        <v>512</v>
      </c>
      <c r="AN25" s="30">
        <v>0</v>
      </c>
      <c r="AO25" s="30">
        <v>68</v>
      </c>
      <c r="AP25" s="30">
        <v>70</v>
      </c>
      <c r="AQ25" s="31"/>
      <c r="AR25" s="16"/>
      <c r="AS25" s="16"/>
      <c r="AT25" s="16"/>
      <c r="AU25" s="16"/>
    </row>
    <row r="26" spans="1:47" s="66" customFormat="1" ht="12.9" customHeight="1" x14ac:dyDescent="0.2">
      <c r="A26" s="16"/>
      <c r="B26" s="185"/>
      <c r="C26" s="183"/>
      <c r="D26" s="85">
        <v>14050</v>
      </c>
      <c r="E26" s="19">
        <v>14050</v>
      </c>
      <c r="F26" s="20" t="s">
        <v>196</v>
      </c>
      <c r="G26" s="90" t="e">
        <f>VLOOKUP($D26,#REF!,9,0)</f>
        <v>#REF!</v>
      </c>
      <c r="H26" s="91" t="e">
        <f>VLOOKUP($D26,#REF!,4,0)</f>
        <v>#REF!</v>
      </c>
      <c r="I26" s="91" t="e">
        <f>VLOOKUP($D26,#REF!,5,0)</f>
        <v>#REF!</v>
      </c>
      <c r="J26" s="91" t="e">
        <f>VLOOKUP($D26,#REF!,6,0)</f>
        <v>#REF!</v>
      </c>
      <c r="K26" s="91" t="e">
        <f>VLOOKUP($D26,#REF!,7,0)</f>
        <v>#REF!</v>
      </c>
      <c r="L26" s="21" t="s">
        <v>176</v>
      </c>
      <c r="M26" s="22">
        <v>81</v>
      </c>
      <c r="N26" s="22">
        <v>490</v>
      </c>
      <c r="O26" s="22">
        <v>34</v>
      </c>
      <c r="P26" s="22">
        <v>524</v>
      </c>
      <c r="Q26" s="16"/>
      <c r="R26" s="52"/>
      <c r="S26" s="53" t="e">
        <f>VLOOKUP(T26,#REF!,4,0)</f>
        <v>#REF!</v>
      </c>
      <c r="T26" s="54">
        <v>16</v>
      </c>
      <c r="U26" s="55" t="s">
        <v>76</v>
      </c>
      <c r="V26" s="104" t="e">
        <f>VLOOKUP($T26,#REF!,17,0)</f>
        <v>#REF!</v>
      </c>
      <c r="W26" s="94" t="e">
        <f>VLOOKUP($T26,#REF!,13,0)</f>
        <v>#REF!</v>
      </c>
      <c r="X26" s="94" t="e">
        <f>VLOOKUP($T26,#REF!,14,0)</f>
        <v>#REF!</v>
      </c>
      <c r="Y26" s="94" t="e">
        <f>VLOOKUP($T26,#REF!,15,0)</f>
        <v>#REF!</v>
      </c>
      <c r="Z26" s="94" t="e">
        <f>VLOOKUP($T26,#REF!,16,0)</f>
        <v>#REF!</v>
      </c>
      <c r="AA26" s="21" t="s">
        <v>306</v>
      </c>
      <c r="AB26" s="56">
        <v>187</v>
      </c>
      <c r="AC26" s="56">
        <v>112</v>
      </c>
      <c r="AD26" s="56">
        <v>117</v>
      </c>
      <c r="AE26" s="56">
        <v>229</v>
      </c>
      <c r="AF26" s="16"/>
      <c r="AG26" s="16"/>
      <c r="AH26" s="26" t="s">
        <v>406</v>
      </c>
      <c r="AI26" s="27" t="s">
        <v>407</v>
      </c>
      <c r="AJ26" s="27" t="s">
        <v>564</v>
      </c>
      <c r="AK26" s="28" t="s">
        <v>565</v>
      </c>
      <c r="AL26" s="29">
        <v>42263</v>
      </c>
      <c r="AM26" s="30">
        <v>439</v>
      </c>
      <c r="AN26" s="30">
        <v>0</v>
      </c>
      <c r="AO26" s="30">
        <v>63</v>
      </c>
      <c r="AP26" s="30">
        <v>181</v>
      </c>
      <c r="AQ26" s="31"/>
      <c r="AR26" s="16"/>
      <c r="AS26" s="16"/>
      <c r="AT26" s="16"/>
      <c r="AU26" s="16"/>
    </row>
    <row r="27" spans="1:47" s="66" customFormat="1" ht="12.9" customHeight="1" x14ac:dyDescent="0.2">
      <c r="A27" s="16"/>
      <c r="B27" s="185"/>
      <c r="C27" s="183"/>
      <c r="D27" s="19"/>
      <c r="E27" s="19">
        <v>14060</v>
      </c>
      <c r="F27" s="20" t="s">
        <v>197</v>
      </c>
      <c r="G27" s="21" t="s">
        <v>530</v>
      </c>
      <c r="H27" s="91"/>
      <c r="I27" s="91"/>
      <c r="J27" s="91"/>
      <c r="K27" s="91"/>
      <c r="L27" s="21" t="s">
        <v>179</v>
      </c>
      <c r="M27" s="22">
        <v>33</v>
      </c>
      <c r="N27" s="22">
        <v>80</v>
      </c>
      <c r="O27" s="22">
        <v>65</v>
      </c>
      <c r="P27" s="22">
        <v>145</v>
      </c>
      <c r="Q27" s="16"/>
      <c r="R27" s="52"/>
      <c r="S27" s="53" t="e">
        <f>VLOOKUP(T27,#REF!,4,0)</f>
        <v>#REF!</v>
      </c>
      <c r="T27" s="54">
        <v>17</v>
      </c>
      <c r="U27" s="55" t="s">
        <v>77</v>
      </c>
      <c r="V27" s="104" t="e">
        <f>VLOOKUP($T27,#REF!,17,0)</f>
        <v>#REF!</v>
      </c>
      <c r="W27" s="94" t="e">
        <f>VLOOKUP($T27,#REF!,13,0)</f>
        <v>#REF!</v>
      </c>
      <c r="X27" s="94" t="e">
        <f>VLOOKUP($T27,#REF!,14,0)</f>
        <v>#REF!</v>
      </c>
      <c r="Y27" s="94" t="e">
        <f>VLOOKUP($T27,#REF!,15,0)</f>
        <v>#REF!</v>
      </c>
      <c r="Z27" s="94" t="e">
        <f>VLOOKUP($T27,#REF!,16,0)</f>
        <v>#REF!</v>
      </c>
      <c r="AA27" s="21" t="s">
        <v>307</v>
      </c>
      <c r="AB27" s="56">
        <v>1592</v>
      </c>
      <c r="AC27" s="56">
        <v>1732</v>
      </c>
      <c r="AD27" s="56">
        <v>1210</v>
      </c>
      <c r="AE27" s="56">
        <v>2942</v>
      </c>
      <c r="AF27" s="16"/>
      <c r="AG27" s="16"/>
      <c r="AH27" s="26" t="s">
        <v>408</v>
      </c>
      <c r="AI27" s="27" t="s">
        <v>409</v>
      </c>
      <c r="AJ27" s="27" t="s">
        <v>549</v>
      </c>
      <c r="AK27" s="28" t="s">
        <v>566</v>
      </c>
      <c r="AL27" s="29">
        <v>42262</v>
      </c>
      <c r="AM27" s="30">
        <v>271</v>
      </c>
      <c r="AN27" s="30">
        <v>9</v>
      </c>
      <c r="AO27" s="30">
        <v>0</v>
      </c>
      <c r="AP27" s="30">
        <v>0</v>
      </c>
      <c r="AQ27" s="31"/>
      <c r="AR27" s="16"/>
      <c r="AS27" s="16"/>
      <c r="AT27" s="16"/>
      <c r="AU27" s="16"/>
    </row>
    <row r="28" spans="1:47" s="66" customFormat="1" ht="12.9" customHeight="1" x14ac:dyDescent="0.2">
      <c r="A28" s="16"/>
      <c r="B28" s="185"/>
      <c r="C28" s="183"/>
      <c r="D28" s="19"/>
      <c r="E28" s="19">
        <v>14070</v>
      </c>
      <c r="F28" s="20" t="s">
        <v>198</v>
      </c>
      <c r="G28" s="21" t="s">
        <v>530</v>
      </c>
      <c r="H28" s="91"/>
      <c r="I28" s="91"/>
      <c r="J28" s="91"/>
      <c r="K28" s="91"/>
      <c r="L28" s="21" t="s">
        <v>179</v>
      </c>
      <c r="M28" s="22">
        <v>62</v>
      </c>
      <c r="N28" s="22">
        <v>0</v>
      </c>
      <c r="O28" s="22">
        <v>111</v>
      </c>
      <c r="P28" s="22">
        <v>111</v>
      </c>
      <c r="Q28" s="16"/>
      <c r="R28" s="52"/>
      <c r="S28" s="53" t="e">
        <f>VLOOKUP(T28,#REF!,4,0)</f>
        <v>#REF!</v>
      </c>
      <c r="T28" s="54">
        <v>18</v>
      </c>
      <c r="U28" s="55" t="s">
        <v>78</v>
      </c>
      <c r="V28" s="104" t="e">
        <f>VLOOKUP($T28,#REF!,17,0)</f>
        <v>#REF!</v>
      </c>
      <c r="W28" s="94" t="e">
        <f>VLOOKUP($T28,#REF!,13,0)</f>
        <v>#REF!</v>
      </c>
      <c r="X28" s="94" t="e">
        <f>VLOOKUP($T28,#REF!,14,0)</f>
        <v>#REF!</v>
      </c>
      <c r="Y28" s="94" t="e">
        <f>VLOOKUP($T28,#REF!,15,0)</f>
        <v>#REF!</v>
      </c>
      <c r="Z28" s="94" t="e">
        <f>VLOOKUP($T28,#REF!,16,0)</f>
        <v>#REF!</v>
      </c>
      <c r="AA28" s="21" t="s">
        <v>176</v>
      </c>
      <c r="AB28" s="56">
        <v>786</v>
      </c>
      <c r="AC28" s="56">
        <v>1121</v>
      </c>
      <c r="AD28" s="56">
        <v>245</v>
      </c>
      <c r="AE28" s="56">
        <v>1366</v>
      </c>
      <c r="AF28" s="16"/>
      <c r="AG28" s="16"/>
      <c r="AH28" s="26" t="s">
        <v>410</v>
      </c>
      <c r="AI28" s="27" t="s">
        <v>411</v>
      </c>
      <c r="AJ28" s="27" t="s">
        <v>549</v>
      </c>
      <c r="AK28" s="28" t="s">
        <v>567</v>
      </c>
      <c r="AL28" s="29">
        <v>42263</v>
      </c>
      <c r="AM28" s="30">
        <v>193</v>
      </c>
      <c r="AN28" s="30">
        <v>10</v>
      </c>
      <c r="AO28" s="30">
        <v>2</v>
      </c>
      <c r="AP28" s="30">
        <v>0</v>
      </c>
      <c r="AQ28" s="31"/>
      <c r="AR28" s="16"/>
      <c r="AS28" s="16"/>
      <c r="AT28" s="16"/>
      <c r="AU28" s="16"/>
    </row>
    <row r="29" spans="1:47" s="66" customFormat="1" ht="12.9" customHeight="1" x14ac:dyDescent="0.2">
      <c r="A29" s="16"/>
      <c r="B29" s="185"/>
      <c r="C29" s="183"/>
      <c r="D29" s="85">
        <v>14080</v>
      </c>
      <c r="E29" s="19">
        <v>14080</v>
      </c>
      <c r="F29" s="20" t="s">
        <v>199</v>
      </c>
      <c r="G29" s="90" t="e">
        <f>VLOOKUP($D29,#REF!,9,0)</f>
        <v>#REF!</v>
      </c>
      <c r="H29" s="91" t="e">
        <f>VLOOKUP($D29,#REF!,4,0)</f>
        <v>#REF!</v>
      </c>
      <c r="I29" s="91" t="e">
        <f>VLOOKUP($D29,#REF!,5,0)</f>
        <v>#REF!</v>
      </c>
      <c r="J29" s="91" t="e">
        <f>VLOOKUP($D29,#REF!,6,0)</f>
        <v>#REF!</v>
      </c>
      <c r="K29" s="91" t="e">
        <f>VLOOKUP($D29,#REF!,7,0)</f>
        <v>#REF!</v>
      </c>
      <c r="L29" s="21" t="s">
        <v>176</v>
      </c>
      <c r="M29" s="22">
        <v>247</v>
      </c>
      <c r="N29" s="22">
        <v>61</v>
      </c>
      <c r="O29" s="22">
        <v>111</v>
      </c>
      <c r="P29" s="22">
        <v>172</v>
      </c>
      <c r="Q29" s="16"/>
      <c r="R29" s="52"/>
      <c r="S29" s="53" t="e">
        <f>VLOOKUP(T29,#REF!,4,0)</f>
        <v>#REF!</v>
      </c>
      <c r="T29" s="54">
        <v>19</v>
      </c>
      <c r="U29" s="55" t="s">
        <v>79</v>
      </c>
      <c r="V29" s="104" t="e">
        <f>VLOOKUP($T29,#REF!,17,0)</f>
        <v>#REF!</v>
      </c>
      <c r="W29" s="94" t="e">
        <f>VLOOKUP($T29,#REF!,13,0)</f>
        <v>#REF!</v>
      </c>
      <c r="X29" s="94" t="e">
        <f>VLOOKUP($T29,#REF!,14,0)</f>
        <v>#REF!</v>
      </c>
      <c r="Y29" s="94" t="e">
        <f>VLOOKUP($T29,#REF!,15,0)</f>
        <v>#REF!</v>
      </c>
      <c r="Z29" s="94" t="e">
        <f>VLOOKUP($T29,#REF!,16,0)</f>
        <v>#REF!</v>
      </c>
      <c r="AA29" s="21" t="s">
        <v>176</v>
      </c>
      <c r="AB29" s="56">
        <v>1</v>
      </c>
      <c r="AC29" s="56">
        <v>0</v>
      </c>
      <c r="AD29" s="56">
        <v>23</v>
      </c>
      <c r="AE29" s="56">
        <v>23</v>
      </c>
      <c r="AF29" s="16"/>
      <c r="AG29" s="16"/>
      <c r="AH29" s="26" t="s">
        <v>412</v>
      </c>
      <c r="AI29" s="27" t="s">
        <v>413</v>
      </c>
      <c r="AJ29" s="27" t="s">
        <v>547</v>
      </c>
      <c r="AK29" s="28" t="s">
        <v>568</v>
      </c>
      <c r="AL29" s="29">
        <v>42263</v>
      </c>
      <c r="AM29" s="30">
        <v>91</v>
      </c>
      <c r="AN29" s="30">
        <v>0</v>
      </c>
      <c r="AO29" s="30">
        <v>145</v>
      </c>
      <c r="AP29" s="30">
        <v>236</v>
      </c>
      <c r="AQ29" s="31"/>
      <c r="AR29" s="16"/>
      <c r="AS29" s="16"/>
      <c r="AT29" s="16"/>
      <c r="AU29" s="16"/>
    </row>
    <row r="30" spans="1:47" s="66" customFormat="1" ht="12.9" customHeight="1" x14ac:dyDescent="0.2">
      <c r="A30" s="16"/>
      <c r="B30" s="186"/>
      <c r="C30" s="184"/>
      <c r="D30" s="85">
        <v>14090</v>
      </c>
      <c r="E30" s="19">
        <v>14090</v>
      </c>
      <c r="F30" s="20" t="s">
        <v>200</v>
      </c>
      <c r="G30" s="90" t="e">
        <f>VLOOKUP($D30,#REF!,9,0)</f>
        <v>#REF!</v>
      </c>
      <c r="H30" s="91" t="e">
        <f>VLOOKUP($D30,#REF!,4,0)</f>
        <v>#REF!</v>
      </c>
      <c r="I30" s="91" t="e">
        <f>VLOOKUP($D30,#REF!,5,0)</f>
        <v>#REF!</v>
      </c>
      <c r="J30" s="91" t="e">
        <f>VLOOKUP($D30,#REF!,6,0)</f>
        <v>#REF!</v>
      </c>
      <c r="K30" s="91" t="e">
        <f>VLOOKUP($D30,#REF!,7,0)</f>
        <v>#REF!</v>
      </c>
      <c r="L30" s="21" t="s">
        <v>194</v>
      </c>
      <c r="M30" s="22">
        <v>326</v>
      </c>
      <c r="N30" s="22">
        <v>525</v>
      </c>
      <c r="O30" s="22">
        <v>219</v>
      </c>
      <c r="P30" s="22">
        <v>744</v>
      </c>
      <c r="Q30" s="16"/>
      <c r="R30" s="52"/>
      <c r="S30" s="53" t="e">
        <f>VLOOKUP(T30,#REF!,4,0)</f>
        <v>#REF!</v>
      </c>
      <c r="T30" s="54">
        <v>20</v>
      </c>
      <c r="U30" s="55" t="s">
        <v>80</v>
      </c>
      <c r="V30" s="104" t="e">
        <f>VLOOKUP($T30,#REF!,17,0)</f>
        <v>#REF!</v>
      </c>
      <c r="W30" s="94" t="e">
        <f>VLOOKUP($T30,#REF!,13,0)</f>
        <v>#REF!</v>
      </c>
      <c r="X30" s="94" t="e">
        <f>VLOOKUP($T30,#REF!,14,0)</f>
        <v>#REF!</v>
      </c>
      <c r="Y30" s="94" t="e">
        <f>VLOOKUP($T30,#REF!,15,0)</f>
        <v>#REF!</v>
      </c>
      <c r="Z30" s="94" t="e">
        <f>VLOOKUP($T30,#REF!,16,0)</f>
        <v>#REF!</v>
      </c>
      <c r="AA30" s="21" t="s">
        <v>306</v>
      </c>
      <c r="AB30" s="56">
        <v>321</v>
      </c>
      <c r="AC30" s="56">
        <v>125</v>
      </c>
      <c r="AD30" s="56">
        <v>515</v>
      </c>
      <c r="AE30" s="56">
        <v>640</v>
      </c>
      <c r="AF30" s="16"/>
      <c r="AG30" s="16"/>
      <c r="AH30" s="26" t="s">
        <v>414</v>
      </c>
      <c r="AI30" s="27" t="s">
        <v>415</v>
      </c>
      <c r="AJ30" s="27" t="s">
        <v>569</v>
      </c>
      <c r="AK30" s="28" t="s">
        <v>570</v>
      </c>
      <c r="AL30" s="29">
        <v>42263</v>
      </c>
      <c r="AM30" s="30">
        <v>340</v>
      </c>
      <c r="AN30" s="30">
        <v>0</v>
      </c>
      <c r="AO30" s="30">
        <v>50</v>
      </c>
      <c r="AP30" s="30">
        <v>78</v>
      </c>
      <c r="AQ30" s="31"/>
      <c r="AR30" s="16"/>
      <c r="AS30" s="16"/>
      <c r="AT30" s="16"/>
      <c r="AU30" s="16"/>
    </row>
    <row r="31" spans="1:47" s="66" customFormat="1" ht="12.9" customHeight="1" x14ac:dyDescent="0.2">
      <c r="A31" s="16"/>
      <c r="B31" s="194">
        <v>463</v>
      </c>
      <c r="C31" s="193" t="s">
        <v>416</v>
      </c>
      <c r="D31" s="85">
        <v>23110</v>
      </c>
      <c r="E31" s="19">
        <v>23110</v>
      </c>
      <c r="F31" s="20" t="s">
        <v>201</v>
      </c>
      <c r="G31" s="90" t="e">
        <f>VLOOKUP($D31,#REF!,9,0)</f>
        <v>#REF!</v>
      </c>
      <c r="H31" s="91" t="e">
        <f>VLOOKUP($D31,#REF!,4,0)</f>
        <v>#REF!</v>
      </c>
      <c r="I31" s="91" t="e">
        <f>VLOOKUP($D31,#REF!,5,0)</f>
        <v>#REF!</v>
      </c>
      <c r="J31" s="91" t="e">
        <f>VLOOKUP($D31,#REF!,6,0)</f>
        <v>#REF!</v>
      </c>
      <c r="K31" s="91" t="e">
        <f>VLOOKUP($D31,#REF!,7,0)</f>
        <v>#REF!</v>
      </c>
      <c r="L31" s="21" t="s">
        <v>184</v>
      </c>
      <c r="M31" s="62">
        <v>610</v>
      </c>
      <c r="N31" s="62">
        <v>1496</v>
      </c>
      <c r="O31" s="62">
        <v>104</v>
      </c>
      <c r="P31" s="62">
        <v>1600</v>
      </c>
      <c r="Q31" s="16"/>
      <c r="R31" s="52"/>
      <c r="S31" s="53" t="e">
        <f>VLOOKUP(T31,#REF!,4,0)</f>
        <v>#REF!</v>
      </c>
      <c r="T31" s="54">
        <v>21</v>
      </c>
      <c r="U31" s="55" t="s">
        <v>81</v>
      </c>
      <c r="V31" s="104" t="e">
        <f>VLOOKUP($T31,#REF!,17,0)</f>
        <v>#REF!</v>
      </c>
      <c r="W31" s="94" t="e">
        <f>VLOOKUP($T31,#REF!,13,0)</f>
        <v>#REF!</v>
      </c>
      <c r="X31" s="94" t="e">
        <f>VLOOKUP($T31,#REF!,14,0)</f>
        <v>#REF!</v>
      </c>
      <c r="Y31" s="94" t="e">
        <f>VLOOKUP($T31,#REF!,15,0)</f>
        <v>#REF!</v>
      </c>
      <c r="Z31" s="94" t="e">
        <f>VLOOKUP($T31,#REF!,16,0)</f>
        <v>#REF!</v>
      </c>
      <c r="AA31" s="21" t="s">
        <v>176</v>
      </c>
      <c r="AB31" s="56">
        <v>186</v>
      </c>
      <c r="AC31" s="56">
        <v>0</v>
      </c>
      <c r="AD31" s="56">
        <v>373</v>
      </c>
      <c r="AE31" s="56">
        <v>373</v>
      </c>
      <c r="AF31" s="16"/>
      <c r="AG31" s="16"/>
      <c r="AH31" s="26" t="s">
        <v>417</v>
      </c>
      <c r="AI31" s="27" t="s">
        <v>418</v>
      </c>
      <c r="AJ31" s="27" t="s">
        <v>571</v>
      </c>
      <c r="AK31" s="28" t="s">
        <v>572</v>
      </c>
      <c r="AL31" s="29">
        <v>42263</v>
      </c>
      <c r="AM31" s="30">
        <v>371</v>
      </c>
      <c r="AN31" s="30">
        <v>3</v>
      </c>
      <c r="AO31" s="30">
        <v>0</v>
      </c>
      <c r="AP31" s="30">
        <v>3</v>
      </c>
      <c r="AQ31" s="31"/>
      <c r="AR31" s="16"/>
      <c r="AS31" s="16"/>
      <c r="AT31" s="16"/>
      <c r="AU31" s="16"/>
    </row>
    <row r="32" spans="1:47" s="66" customFormat="1" ht="12.9" customHeight="1" x14ac:dyDescent="0.2">
      <c r="A32" s="16"/>
      <c r="B32" s="185"/>
      <c r="C32" s="183"/>
      <c r="D32" s="85">
        <v>23120</v>
      </c>
      <c r="E32" s="19">
        <v>23120</v>
      </c>
      <c r="F32" s="55" t="s">
        <v>208</v>
      </c>
      <c r="G32" s="90" t="e">
        <f>VLOOKUP($D32,#REF!,9,0)</f>
        <v>#REF!</v>
      </c>
      <c r="H32" s="91" t="e">
        <f>VLOOKUP($D32,#REF!,4,0)</f>
        <v>#REF!</v>
      </c>
      <c r="I32" s="91" t="e">
        <f>VLOOKUP($D32,#REF!,5,0)</f>
        <v>#REF!</v>
      </c>
      <c r="J32" s="91" t="e">
        <f>VLOOKUP($D32,#REF!,6,0)</f>
        <v>#REF!</v>
      </c>
      <c r="K32" s="91" t="e">
        <f>VLOOKUP($D32,#REF!,7,0)</f>
        <v>#REF!</v>
      </c>
      <c r="L32" s="21" t="s">
        <v>184</v>
      </c>
      <c r="M32" s="56">
        <v>610</v>
      </c>
      <c r="N32" s="56">
        <v>1496</v>
      </c>
      <c r="O32" s="56">
        <v>104</v>
      </c>
      <c r="P32" s="56">
        <v>1600</v>
      </c>
      <c r="Q32" s="16"/>
      <c r="R32" s="52"/>
      <c r="S32" s="53" t="e">
        <f>VLOOKUP(T32,#REF!,4,0)</f>
        <v>#REF!</v>
      </c>
      <c r="T32" s="54">
        <v>22</v>
      </c>
      <c r="U32" s="55" t="s">
        <v>82</v>
      </c>
      <c r="V32" s="104" t="e">
        <f>VLOOKUP($T32,#REF!,17,0)</f>
        <v>#REF!</v>
      </c>
      <c r="W32" s="94" t="e">
        <f>VLOOKUP($T32,#REF!,13,0)</f>
        <v>#REF!</v>
      </c>
      <c r="X32" s="94" t="e">
        <f>VLOOKUP($T32,#REF!,14,0)</f>
        <v>#REF!</v>
      </c>
      <c r="Y32" s="94" t="e">
        <f>VLOOKUP($T32,#REF!,15,0)</f>
        <v>#REF!</v>
      </c>
      <c r="Z32" s="94" t="e">
        <f>VLOOKUP($T32,#REF!,16,0)</f>
        <v>#REF!</v>
      </c>
      <c r="AA32" s="21" t="s">
        <v>176</v>
      </c>
      <c r="AB32" s="56">
        <v>523</v>
      </c>
      <c r="AC32" s="56">
        <v>0</v>
      </c>
      <c r="AD32" s="56">
        <v>513</v>
      </c>
      <c r="AE32" s="56">
        <v>513</v>
      </c>
      <c r="AF32" s="16"/>
      <c r="AG32" s="16"/>
      <c r="AH32" s="26" t="s">
        <v>419</v>
      </c>
      <c r="AI32" s="27" t="s">
        <v>420</v>
      </c>
      <c r="AJ32" s="27" t="s">
        <v>573</v>
      </c>
      <c r="AK32" s="28" t="s">
        <v>570</v>
      </c>
      <c r="AL32" s="29">
        <v>42263</v>
      </c>
      <c r="AM32" s="30">
        <v>847</v>
      </c>
      <c r="AN32" s="30">
        <v>0</v>
      </c>
      <c r="AO32" s="30">
        <v>39</v>
      </c>
      <c r="AP32" s="30">
        <v>81</v>
      </c>
      <c r="AQ32" s="31"/>
      <c r="AR32" s="16"/>
      <c r="AS32" s="16"/>
      <c r="AT32" s="16"/>
      <c r="AU32" s="16"/>
    </row>
    <row r="33" spans="1:47" s="66" customFormat="1" ht="12.9" customHeight="1" x14ac:dyDescent="0.2">
      <c r="A33" s="16"/>
      <c r="B33" s="185"/>
      <c r="C33" s="183"/>
      <c r="D33" s="85">
        <v>23130</v>
      </c>
      <c r="E33" s="19">
        <v>23130</v>
      </c>
      <c r="F33" s="20" t="s">
        <v>202</v>
      </c>
      <c r="G33" s="90" t="e">
        <f>VLOOKUP($D33,#REF!,9,0)</f>
        <v>#REF!</v>
      </c>
      <c r="H33" s="91" t="e">
        <f>VLOOKUP($D33,#REF!,4,0)</f>
        <v>#REF!</v>
      </c>
      <c r="I33" s="91" t="e">
        <f>VLOOKUP($D33,#REF!,5,0)</f>
        <v>#REF!</v>
      </c>
      <c r="J33" s="91" t="e">
        <f>VLOOKUP($D33,#REF!,6,0)</f>
        <v>#REF!</v>
      </c>
      <c r="K33" s="91" t="e">
        <f>VLOOKUP($D33,#REF!,7,0)</f>
        <v>#REF!</v>
      </c>
      <c r="L33" s="21" t="s">
        <v>203</v>
      </c>
      <c r="M33" s="62">
        <v>1181</v>
      </c>
      <c r="N33" s="62">
        <v>976</v>
      </c>
      <c r="O33" s="62">
        <v>140</v>
      </c>
      <c r="P33" s="62">
        <v>1116</v>
      </c>
      <c r="Q33" s="16"/>
      <c r="R33" s="52"/>
      <c r="S33" s="53" t="e">
        <f>VLOOKUP(T33,#REF!,4,0)</f>
        <v>#REF!</v>
      </c>
      <c r="T33" s="54">
        <v>23</v>
      </c>
      <c r="U33" s="55" t="s">
        <v>83</v>
      </c>
      <c r="V33" s="104" t="e">
        <f>VLOOKUP($T33,#REF!,17,0)</f>
        <v>#REF!</v>
      </c>
      <c r="W33" s="94" t="e">
        <f>VLOOKUP($T33,#REF!,13,0)</f>
        <v>#REF!</v>
      </c>
      <c r="X33" s="94" t="e">
        <f>VLOOKUP($T33,#REF!,14,0)</f>
        <v>#REF!</v>
      </c>
      <c r="Y33" s="94" t="e">
        <f>VLOOKUP($T33,#REF!,15,0)</f>
        <v>#REF!</v>
      </c>
      <c r="Z33" s="94" t="e">
        <f>VLOOKUP($T33,#REF!,16,0)</f>
        <v>#REF!</v>
      </c>
      <c r="AA33" s="21" t="s">
        <v>306</v>
      </c>
      <c r="AB33" s="56">
        <v>277</v>
      </c>
      <c r="AC33" s="56">
        <v>0</v>
      </c>
      <c r="AD33" s="56">
        <v>387</v>
      </c>
      <c r="AE33" s="56">
        <v>387</v>
      </c>
      <c r="AF33" s="16"/>
      <c r="AG33" s="16"/>
      <c r="AH33" s="26" t="s">
        <v>421</v>
      </c>
      <c r="AI33" s="27" t="s">
        <v>422</v>
      </c>
      <c r="AJ33" s="27" t="s">
        <v>574</v>
      </c>
      <c r="AK33" s="28" t="s">
        <v>575</v>
      </c>
      <c r="AL33" s="29">
        <v>42262</v>
      </c>
      <c r="AM33" s="30">
        <v>30</v>
      </c>
      <c r="AN33" s="30">
        <v>38</v>
      </c>
      <c r="AO33" s="30">
        <v>0</v>
      </c>
      <c r="AP33" s="30">
        <v>0</v>
      </c>
      <c r="AQ33" s="31"/>
      <c r="AR33" s="16"/>
      <c r="AS33" s="16"/>
      <c r="AT33" s="16"/>
      <c r="AU33" s="16"/>
    </row>
    <row r="34" spans="1:47" s="66" customFormat="1" ht="12.9" customHeight="1" x14ac:dyDescent="0.2">
      <c r="A34" s="16"/>
      <c r="B34" s="185"/>
      <c r="C34" s="183"/>
      <c r="D34" s="85">
        <v>23070</v>
      </c>
      <c r="E34" s="19">
        <v>23070</v>
      </c>
      <c r="F34" s="20" t="s">
        <v>204</v>
      </c>
      <c r="G34" s="90" t="e">
        <f>VLOOKUP($D34,#REF!,9,0)</f>
        <v>#REF!</v>
      </c>
      <c r="H34" s="91" t="e">
        <f>VLOOKUP($D34,#REF!,4,0)</f>
        <v>#REF!</v>
      </c>
      <c r="I34" s="91" t="e">
        <f>VLOOKUP($D34,#REF!,5,0)</f>
        <v>#REF!</v>
      </c>
      <c r="J34" s="91" t="e">
        <f>VLOOKUP($D34,#REF!,6,0)</f>
        <v>#REF!</v>
      </c>
      <c r="K34" s="91" t="e">
        <f>VLOOKUP($D34,#REF!,7,0)</f>
        <v>#REF!</v>
      </c>
      <c r="L34" s="21" t="s">
        <v>184</v>
      </c>
      <c r="M34" s="62">
        <v>488</v>
      </c>
      <c r="N34" s="62">
        <v>1374</v>
      </c>
      <c r="O34" s="62">
        <v>1366</v>
      </c>
      <c r="P34" s="62">
        <v>2740</v>
      </c>
      <c r="Q34" s="16"/>
      <c r="R34" s="52"/>
      <c r="S34" s="53" t="e">
        <f>VLOOKUP(T34,#REF!,4,0)</f>
        <v>#REF!</v>
      </c>
      <c r="T34" s="54">
        <v>24</v>
      </c>
      <c r="U34" s="55" t="s">
        <v>84</v>
      </c>
      <c r="V34" s="104" t="e">
        <f>VLOOKUP($T34,#REF!,17,0)</f>
        <v>#REF!</v>
      </c>
      <c r="W34" s="94" t="e">
        <f>VLOOKUP($T34,#REF!,13,0)</f>
        <v>#REF!</v>
      </c>
      <c r="X34" s="94" t="e">
        <f>VLOOKUP($T34,#REF!,14,0)</f>
        <v>#REF!</v>
      </c>
      <c r="Y34" s="94" t="e">
        <f>VLOOKUP($T34,#REF!,15,0)</f>
        <v>#REF!</v>
      </c>
      <c r="Z34" s="94" t="e">
        <f>VLOOKUP($T34,#REF!,16,0)</f>
        <v>#REF!</v>
      </c>
      <c r="AA34" s="21" t="s">
        <v>306</v>
      </c>
      <c r="AB34" s="56">
        <v>274</v>
      </c>
      <c r="AC34" s="56">
        <v>253</v>
      </c>
      <c r="AD34" s="56">
        <v>347</v>
      </c>
      <c r="AE34" s="56">
        <v>600</v>
      </c>
      <c r="AF34" s="16"/>
      <c r="AG34" s="16"/>
      <c r="AH34" s="26" t="s">
        <v>423</v>
      </c>
      <c r="AI34" s="27" t="s">
        <v>424</v>
      </c>
      <c r="AJ34" s="27" t="s">
        <v>576</v>
      </c>
      <c r="AK34" s="28" t="s">
        <v>577</v>
      </c>
      <c r="AL34" s="29">
        <v>42262</v>
      </c>
      <c r="AM34" s="30">
        <v>32</v>
      </c>
      <c r="AN34" s="30">
        <v>2</v>
      </c>
      <c r="AO34" s="30">
        <v>2</v>
      </c>
      <c r="AP34" s="30">
        <v>55</v>
      </c>
      <c r="AQ34" s="31"/>
      <c r="AR34" s="65"/>
      <c r="AS34" s="65"/>
      <c r="AT34" s="65"/>
      <c r="AU34" s="65"/>
    </row>
    <row r="35" spans="1:47" s="66" customFormat="1" ht="12.9" customHeight="1" x14ac:dyDescent="0.2">
      <c r="A35" s="16"/>
      <c r="B35" s="185"/>
      <c r="C35" s="183"/>
      <c r="D35" s="85">
        <v>23080</v>
      </c>
      <c r="E35" s="19">
        <v>23080</v>
      </c>
      <c r="F35" s="20" t="s">
        <v>205</v>
      </c>
      <c r="G35" s="90" t="e">
        <f>VLOOKUP($D35,#REF!,9,0)</f>
        <v>#REF!</v>
      </c>
      <c r="H35" s="91" t="e">
        <f>VLOOKUP($D35,#REF!,4,0)</f>
        <v>#REF!</v>
      </c>
      <c r="I35" s="91" t="e">
        <f>VLOOKUP($D35,#REF!,5,0)</f>
        <v>#REF!</v>
      </c>
      <c r="J35" s="91" t="e">
        <f>VLOOKUP($D35,#REF!,6,0)</f>
        <v>#REF!</v>
      </c>
      <c r="K35" s="91" t="e">
        <f>VLOOKUP($D35,#REF!,7,0)</f>
        <v>#REF!</v>
      </c>
      <c r="L35" s="21" t="s">
        <v>184</v>
      </c>
      <c r="M35" s="62">
        <v>640</v>
      </c>
      <c r="N35" s="62">
        <v>2104</v>
      </c>
      <c r="O35" s="62">
        <v>782</v>
      </c>
      <c r="P35" s="62">
        <v>2886</v>
      </c>
      <c r="Q35" s="16"/>
      <c r="R35" s="52"/>
      <c r="S35" s="53" t="e">
        <f>VLOOKUP(T35,#REF!,4,0)</f>
        <v>#REF!</v>
      </c>
      <c r="T35" s="54">
        <v>25</v>
      </c>
      <c r="U35" s="55" t="s">
        <v>85</v>
      </c>
      <c r="V35" s="104" t="e">
        <f>VLOOKUP($T35,#REF!,17,0)</f>
        <v>#REF!</v>
      </c>
      <c r="W35" s="94" t="e">
        <f>VLOOKUP($T35,#REF!,13,0)</f>
        <v>#REF!</v>
      </c>
      <c r="X35" s="94" t="e">
        <f>VLOOKUP($T35,#REF!,14,0)</f>
        <v>#REF!</v>
      </c>
      <c r="Y35" s="94" t="e">
        <f>VLOOKUP($T35,#REF!,15,0)</f>
        <v>#REF!</v>
      </c>
      <c r="Z35" s="94" t="e">
        <f>VLOOKUP($T35,#REF!,16,0)</f>
        <v>#REF!</v>
      </c>
      <c r="AA35" s="21" t="s">
        <v>306</v>
      </c>
      <c r="AB35" s="56">
        <v>321</v>
      </c>
      <c r="AC35" s="56">
        <v>310</v>
      </c>
      <c r="AD35" s="56">
        <v>259</v>
      </c>
      <c r="AE35" s="56">
        <v>569</v>
      </c>
      <c r="AF35" s="16"/>
      <c r="AG35" s="16"/>
      <c r="AH35" s="26" t="s">
        <v>425</v>
      </c>
      <c r="AI35" s="27" t="s">
        <v>426</v>
      </c>
      <c r="AJ35" s="27" t="s">
        <v>578</v>
      </c>
      <c r="AK35" s="28" t="s">
        <v>579</v>
      </c>
      <c r="AL35" s="29">
        <v>42262</v>
      </c>
      <c r="AM35" s="30">
        <v>27</v>
      </c>
      <c r="AN35" s="30">
        <v>0</v>
      </c>
      <c r="AO35" s="30">
        <v>282</v>
      </c>
      <c r="AP35" s="30">
        <v>171</v>
      </c>
      <c r="AQ35" s="31"/>
    </row>
    <row r="36" spans="1:47" s="66" customFormat="1" ht="12.9" customHeight="1" x14ac:dyDescent="0.2">
      <c r="A36" s="16"/>
      <c r="B36" s="185"/>
      <c r="C36" s="183"/>
      <c r="D36" s="85">
        <v>23140</v>
      </c>
      <c r="E36" s="19">
        <v>23140</v>
      </c>
      <c r="F36" s="20" t="s">
        <v>206</v>
      </c>
      <c r="G36" s="90" t="e">
        <f>VLOOKUP($D36,#REF!,9,0)</f>
        <v>#REF!</v>
      </c>
      <c r="H36" s="91" t="e">
        <f>VLOOKUP($D36,#REF!,4,0)</f>
        <v>#REF!</v>
      </c>
      <c r="I36" s="91" t="e">
        <f>VLOOKUP($D36,#REF!,5,0)</f>
        <v>#REF!</v>
      </c>
      <c r="J36" s="91" t="e">
        <f>VLOOKUP($D36,#REF!,6,0)</f>
        <v>#REF!</v>
      </c>
      <c r="K36" s="91" t="e">
        <f>VLOOKUP($D36,#REF!,7,0)</f>
        <v>#REF!</v>
      </c>
      <c r="L36" s="21" t="s">
        <v>176</v>
      </c>
      <c r="M36" s="62">
        <v>660</v>
      </c>
      <c r="N36" s="62">
        <v>685</v>
      </c>
      <c r="O36" s="62">
        <v>584</v>
      </c>
      <c r="P36" s="62">
        <v>1269</v>
      </c>
      <c r="Q36" s="16"/>
      <c r="R36" s="52"/>
      <c r="S36" s="53" t="e">
        <f>VLOOKUP(T36,#REF!,4,0)</f>
        <v>#REF!</v>
      </c>
      <c r="T36" s="54">
        <v>26</v>
      </c>
      <c r="U36" s="55" t="s">
        <v>86</v>
      </c>
      <c r="V36" s="104" t="e">
        <f>VLOOKUP($T36,#REF!,17,0)</f>
        <v>#REF!</v>
      </c>
      <c r="W36" s="94" t="e">
        <f>VLOOKUP($T36,#REF!,13,0)</f>
        <v>#REF!</v>
      </c>
      <c r="X36" s="94" t="e">
        <f>VLOOKUP($T36,#REF!,14,0)</f>
        <v>#REF!</v>
      </c>
      <c r="Y36" s="94" t="e">
        <f>VLOOKUP($T36,#REF!,15,0)</f>
        <v>#REF!</v>
      </c>
      <c r="Z36" s="94" t="e">
        <f>VLOOKUP($T36,#REF!,16,0)</f>
        <v>#REF!</v>
      </c>
      <c r="AA36" s="21" t="s">
        <v>306</v>
      </c>
      <c r="AB36" s="56">
        <v>375</v>
      </c>
      <c r="AC36" s="56">
        <v>1432</v>
      </c>
      <c r="AD36" s="56">
        <v>60</v>
      </c>
      <c r="AE36" s="56">
        <v>1492</v>
      </c>
      <c r="AF36" s="16"/>
      <c r="AG36" s="16"/>
      <c r="AH36" s="26" t="s">
        <v>427</v>
      </c>
      <c r="AI36" s="27" t="s">
        <v>428</v>
      </c>
      <c r="AJ36" s="27" t="s">
        <v>578</v>
      </c>
      <c r="AK36" s="28" t="s">
        <v>580</v>
      </c>
      <c r="AL36" s="29">
        <v>42262</v>
      </c>
      <c r="AM36" s="30">
        <v>188</v>
      </c>
      <c r="AN36" s="30">
        <v>0</v>
      </c>
      <c r="AO36" s="30">
        <v>19</v>
      </c>
      <c r="AP36" s="30">
        <v>20</v>
      </c>
      <c r="AQ36" s="31"/>
    </row>
    <row r="37" spans="1:47" s="66" customFormat="1" ht="12.9" customHeight="1" x14ac:dyDescent="0.2">
      <c r="A37" s="16"/>
      <c r="B37" s="185"/>
      <c r="C37" s="183"/>
      <c r="D37" s="85">
        <v>23025</v>
      </c>
      <c r="E37" s="19">
        <v>23020</v>
      </c>
      <c r="F37" s="20" t="s">
        <v>207</v>
      </c>
      <c r="G37" s="90" t="e">
        <f>VLOOKUP($D37,#REF!,9,0)</f>
        <v>#REF!</v>
      </c>
      <c r="H37" s="91" t="e">
        <f>VLOOKUP($D37,#REF!,4,0)</f>
        <v>#REF!</v>
      </c>
      <c r="I37" s="91" t="e">
        <f>VLOOKUP($D37,#REF!,5,0)</f>
        <v>#REF!</v>
      </c>
      <c r="J37" s="91" t="e">
        <f>VLOOKUP($D37,#REF!,6,0)</f>
        <v>#REF!</v>
      </c>
      <c r="K37" s="91" t="e">
        <f>VLOOKUP($D37,#REF!,7,0)</f>
        <v>#REF!</v>
      </c>
      <c r="L37" s="21" t="s">
        <v>194</v>
      </c>
      <c r="M37" s="62">
        <v>305</v>
      </c>
      <c r="N37" s="62">
        <v>701</v>
      </c>
      <c r="O37" s="62">
        <v>58</v>
      </c>
      <c r="P37" s="62">
        <v>759</v>
      </c>
      <c r="Q37" s="16"/>
      <c r="R37" s="52"/>
      <c r="S37" s="53" t="e">
        <f>VLOOKUP(T37,#REF!,4,0)</f>
        <v>#REF!</v>
      </c>
      <c r="T37" s="54">
        <v>27</v>
      </c>
      <c r="U37" s="55" t="s">
        <v>87</v>
      </c>
      <c r="V37" s="104" t="e">
        <f>VLOOKUP($T37,#REF!,17,0)</f>
        <v>#REF!</v>
      </c>
      <c r="W37" s="94" t="e">
        <f>VLOOKUP($T37,#REF!,13,0)</f>
        <v>#REF!</v>
      </c>
      <c r="X37" s="94" t="e">
        <f>VLOOKUP($T37,#REF!,14,0)</f>
        <v>#REF!</v>
      </c>
      <c r="Y37" s="94" t="e">
        <f>VLOOKUP($T37,#REF!,15,0)</f>
        <v>#REF!</v>
      </c>
      <c r="Z37" s="94" t="e">
        <f>VLOOKUP($T37,#REF!,16,0)</f>
        <v>#REF!</v>
      </c>
      <c r="AA37" s="21" t="s">
        <v>306</v>
      </c>
      <c r="AB37" s="56">
        <v>557</v>
      </c>
      <c r="AC37" s="56">
        <v>634</v>
      </c>
      <c r="AD37" s="56">
        <v>134</v>
      </c>
      <c r="AE37" s="56">
        <v>768</v>
      </c>
      <c r="AF37" s="16"/>
      <c r="AG37" s="16"/>
      <c r="AH37" s="26" t="s">
        <v>429</v>
      </c>
      <c r="AI37" s="27" t="s">
        <v>430</v>
      </c>
      <c r="AJ37" s="27" t="s">
        <v>581</v>
      </c>
      <c r="AK37" s="28" t="s">
        <v>582</v>
      </c>
      <c r="AL37" s="29">
        <v>42262</v>
      </c>
      <c r="AM37" s="30">
        <v>27</v>
      </c>
      <c r="AN37" s="30">
        <v>0</v>
      </c>
      <c r="AO37" s="30">
        <v>11</v>
      </c>
      <c r="AP37" s="30">
        <v>49</v>
      </c>
      <c r="AQ37" s="31"/>
    </row>
    <row r="38" spans="1:47" s="66" customFormat="1" ht="12.9" customHeight="1" x14ac:dyDescent="0.2">
      <c r="A38" s="16"/>
      <c r="B38" s="185"/>
      <c r="C38" s="183"/>
      <c r="D38" s="19"/>
      <c r="E38" s="19">
        <v>23030</v>
      </c>
      <c r="F38" s="20" t="s">
        <v>208</v>
      </c>
      <c r="G38" s="21" t="s">
        <v>530</v>
      </c>
      <c r="H38" s="92"/>
      <c r="I38" s="92"/>
      <c r="J38" s="92"/>
      <c r="K38" s="92"/>
      <c r="L38" s="21" t="s">
        <v>184</v>
      </c>
      <c r="M38" s="62">
        <v>325</v>
      </c>
      <c r="N38" s="62">
        <v>352</v>
      </c>
      <c r="O38" s="62">
        <v>289</v>
      </c>
      <c r="P38" s="62">
        <v>641</v>
      </c>
      <c r="Q38" s="16"/>
      <c r="R38" s="52"/>
      <c r="S38" s="53" t="e">
        <f>VLOOKUP(T38,#REF!,4,0)</f>
        <v>#REF!</v>
      </c>
      <c r="T38" s="54">
        <v>28</v>
      </c>
      <c r="U38" s="55" t="s">
        <v>88</v>
      </c>
      <c r="V38" s="104" t="e">
        <f>VLOOKUP($T38,#REF!,17,0)</f>
        <v>#REF!</v>
      </c>
      <c r="W38" s="94" t="e">
        <f>VLOOKUP($T38,#REF!,13,0)</f>
        <v>#REF!</v>
      </c>
      <c r="X38" s="94" t="e">
        <f>VLOOKUP($T38,#REF!,14,0)</f>
        <v>#REF!</v>
      </c>
      <c r="Y38" s="94" t="e">
        <f>VLOOKUP($T38,#REF!,15,0)</f>
        <v>#REF!</v>
      </c>
      <c r="Z38" s="94" t="e">
        <f>VLOOKUP($T38,#REF!,16,0)</f>
        <v>#REF!</v>
      </c>
      <c r="AA38" s="21" t="s">
        <v>176</v>
      </c>
      <c r="AB38" s="56">
        <v>1317</v>
      </c>
      <c r="AC38" s="56">
        <v>1082</v>
      </c>
      <c r="AD38" s="56">
        <v>19</v>
      </c>
      <c r="AE38" s="56">
        <v>1101</v>
      </c>
      <c r="AF38" s="16"/>
      <c r="AG38" s="16"/>
      <c r="AH38" s="26" t="s">
        <v>431</v>
      </c>
      <c r="AI38" s="27" t="s">
        <v>432</v>
      </c>
      <c r="AJ38" s="27" t="s">
        <v>583</v>
      </c>
      <c r="AK38" s="28" t="s">
        <v>584</v>
      </c>
      <c r="AL38" s="29">
        <v>42262</v>
      </c>
      <c r="AM38" s="30">
        <v>956</v>
      </c>
      <c r="AN38" s="30">
        <v>0</v>
      </c>
      <c r="AO38" s="30">
        <v>58</v>
      </c>
      <c r="AP38" s="30">
        <v>154</v>
      </c>
      <c r="AQ38" s="31"/>
    </row>
    <row r="39" spans="1:47" s="66" customFormat="1" ht="12.9" customHeight="1" x14ac:dyDescent="0.2">
      <c r="A39" s="16"/>
      <c r="B39" s="185"/>
      <c r="C39" s="183"/>
      <c r="D39" s="85">
        <v>23030</v>
      </c>
      <c r="E39" s="19">
        <v>23040</v>
      </c>
      <c r="F39" s="20" t="s">
        <v>209</v>
      </c>
      <c r="G39" s="90" t="e">
        <f>VLOOKUP($D39,#REF!,9,0)</f>
        <v>#REF!</v>
      </c>
      <c r="H39" s="91" t="e">
        <f>VLOOKUP($D39,#REF!,4,0)</f>
        <v>#REF!</v>
      </c>
      <c r="I39" s="91" t="e">
        <f>VLOOKUP($D39,#REF!,5,0)</f>
        <v>#REF!</v>
      </c>
      <c r="J39" s="91" t="e">
        <f>VLOOKUP($D39,#REF!,6,0)</f>
        <v>#REF!</v>
      </c>
      <c r="K39" s="91" t="e">
        <f>VLOOKUP($D39,#REF!,7,0)</f>
        <v>#REF!</v>
      </c>
      <c r="L39" s="21" t="s">
        <v>203</v>
      </c>
      <c r="M39" s="62">
        <v>1894</v>
      </c>
      <c r="N39" s="62">
        <v>1886</v>
      </c>
      <c r="O39" s="62">
        <v>780</v>
      </c>
      <c r="P39" s="62">
        <v>2666</v>
      </c>
      <c r="Q39" s="16"/>
      <c r="R39" s="52"/>
      <c r="S39" s="53" t="e">
        <f>VLOOKUP(T39,#REF!,4,0)</f>
        <v>#REF!</v>
      </c>
      <c r="T39" s="54">
        <v>29</v>
      </c>
      <c r="U39" s="55" t="s">
        <v>89</v>
      </c>
      <c r="V39" s="104" t="e">
        <f>VLOOKUP($T39,#REF!,17,0)</f>
        <v>#REF!</v>
      </c>
      <c r="W39" s="94" t="e">
        <f>VLOOKUP($T39,#REF!,13,0)</f>
        <v>#REF!</v>
      </c>
      <c r="X39" s="94" t="e">
        <f>VLOOKUP($T39,#REF!,14,0)</f>
        <v>#REF!</v>
      </c>
      <c r="Y39" s="94" t="e">
        <f>VLOOKUP($T39,#REF!,15,0)</f>
        <v>#REF!</v>
      </c>
      <c r="Z39" s="94" t="e">
        <f>VLOOKUP($T39,#REF!,16,0)</f>
        <v>#REF!</v>
      </c>
      <c r="AA39" s="21" t="s">
        <v>307</v>
      </c>
      <c r="AB39" s="56">
        <v>80</v>
      </c>
      <c r="AC39" s="56">
        <v>12</v>
      </c>
      <c r="AD39" s="56">
        <v>70</v>
      </c>
      <c r="AE39" s="56">
        <v>82</v>
      </c>
      <c r="AF39" s="16"/>
      <c r="AG39" s="16"/>
      <c r="AH39" s="26" t="s">
        <v>433</v>
      </c>
      <c r="AI39" s="27" t="s">
        <v>434</v>
      </c>
      <c r="AJ39" s="27" t="s">
        <v>583</v>
      </c>
      <c r="AK39" s="28" t="s">
        <v>585</v>
      </c>
      <c r="AL39" s="29">
        <v>42262</v>
      </c>
      <c r="AM39" s="30">
        <v>635</v>
      </c>
      <c r="AN39" s="30">
        <v>0</v>
      </c>
      <c r="AO39" s="30">
        <v>39</v>
      </c>
      <c r="AP39" s="30">
        <v>78</v>
      </c>
      <c r="AQ39" s="31"/>
    </row>
    <row r="40" spans="1:47" s="66" customFormat="1" ht="12.9" customHeight="1" x14ac:dyDescent="0.2">
      <c r="A40" s="16"/>
      <c r="B40" s="185"/>
      <c r="C40" s="183"/>
      <c r="D40" s="85">
        <v>23040</v>
      </c>
      <c r="E40" s="19">
        <v>23050</v>
      </c>
      <c r="F40" s="20" t="s">
        <v>210</v>
      </c>
      <c r="G40" s="90" t="e">
        <f>VLOOKUP($D40,#REF!,9,0)</f>
        <v>#REF!</v>
      </c>
      <c r="H40" s="91" t="e">
        <f>VLOOKUP($D40,#REF!,4,0)</f>
        <v>#REF!</v>
      </c>
      <c r="I40" s="91" t="e">
        <f>VLOOKUP($D40,#REF!,5,0)</f>
        <v>#REF!</v>
      </c>
      <c r="J40" s="91" t="e">
        <f>VLOOKUP($D40,#REF!,6,0)</f>
        <v>#REF!</v>
      </c>
      <c r="K40" s="91" t="e">
        <f>VLOOKUP($D40,#REF!,7,0)</f>
        <v>#REF!</v>
      </c>
      <c r="L40" s="21" t="s">
        <v>203</v>
      </c>
      <c r="M40" s="62">
        <v>7125</v>
      </c>
      <c r="N40" s="62">
        <v>1447</v>
      </c>
      <c r="O40" s="62">
        <v>1057</v>
      </c>
      <c r="P40" s="62">
        <v>2504</v>
      </c>
      <c r="Q40" s="16"/>
      <c r="R40" s="52"/>
      <c r="S40" s="53" t="e">
        <f>VLOOKUP(T40,#REF!,4,0)</f>
        <v>#REF!</v>
      </c>
      <c r="T40" s="54">
        <v>30</v>
      </c>
      <c r="U40" s="55" t="s">
        <v>90</v>
      </c>
      <c r="V40" s="104" t="e">
        <f>VLOOKUP($T40,#REF!,17,0)</f>
        <v>#REF!</v>
      </c>
      <c r="W40" s="94" t="e">
        <f>VLOOKUP($T40,#REF!,13,0)</f>
        <v>#REF!</v>
      </c>
      <c r="X40" s="94" t="e">
        <f>VLOOKUP($T40,#REF!,14,0)</f>
        <v>#REF!</v>
      </c>
      <c r="Y40" s="94" t="e">
        <f>VLOOKUP($T40,#REF!,15,0)</f>
        <v>#REF!</v>
      </c>
      <c r="Z40" s="94" t="e">
        <f>VLOOKUP($T40,#REF!,16,0)</f>
        <v>#REF!</v>
      </c>
      <c r="AA40" s="21" t="s">
        <v>306</v>
      </c>
      <c r="AB40" s="56">
        <v>134</v>
      </c>
      <c r="AC40" s="56">
        <v>87</v>
      </c>
      <c r="AD40" s="56">
        <v>90</v>
      </c>
      <c r="AE40" s="56">
        <v>177</v>
      </c>
      <c r="AF40" s="16"/>
      <c r="AG40" s="16"/>
      <c r="AH40" s="26" t="s">
        <v>435</v>
      </c>
      <c r="AI40" s="27" t="s">
        <v>436</v>
      </c>
      <c r="AJ40" s="27" t="s">
        <v>549</v>
      </c>
      <c r="AK40" s="28" t="s">
        <v>586</v>
      </c>
      <c r="AL40" s="29">
        <v>42263</v>
      </c>
      <c r="AM40" s="30">
        <v>161</v>
      </c>
      <c r="AN40" s="30">
        <v>2</v>
      </c>
      <c r="AO40" s="30">
        <v>0</v>
      </c>
      <c r="AP40" s="30">
        <v>0</v>
      </c>
      <c r="AQ40" s="31"/>
    </row>
    <row r="41" spans="1:47" s="66" customFormat="1" ht="12.9" customHeight="1" x14ac:dyDescent="0.2">
      <c r="A41" s="16"/>
      <c r="B41" s="186"/>
      <c r="C41" s="184"/>
      <c r="D41" s="85">
        <v>23050</v>
      </c>
      <c r="E41" s="19">
        <v>23060</v>
      </c>
      <c r="F41" s="20" t="s">
        <v>211</v>
      </c>
      <c r="G41" s="90" t="e">
        <f>VLOOKUP($D41,#REF!,9,0)</f>
        <v>#REF!</v>
      </c>
      <c r="H41" s="91" t="e">
        <f>VLOOKUP($D41,#REF!,4,0)</f>
        <v>#REF!</v>
      </c>
      <c r="I41" s="91" t="e">
        <f>VLOOKUP($D41,#REF!,5,0)</f>
        <v>#REF!</v>
      </c>
      <c r="J41" s="91" t="e">
        <f>VLOOKUP($D41,#REF!,6,0)</f>
        <v>#REF!</v>
      </c>
      <c r="K41" s="91" t="e">
        <f>VLOOKUP($D41,#REF!,7,0)</f>
        <v>#REF!</v>
      </c>
      <c r="L41" s="21" t="s">
        <v>203</v>
      </c>
      <c r="M41" s="62">
        <v>2136</v>
      </c>
      <c r="N41" s="62">
        <v>302</v>
      </c>
      <c r="O41" s="62">
        <v>881</v>
      </c>
      <c r="P41" s="62">
        <v>1183</v>
      </c>
      <c r="Q41" s="16"/>
      <c r="R41" s="52"/>
      <c r="S41" s="53" t="e">
        <f>VLOOKUP(T41,#REF!,4,0)</f>
        <v>#REF!</v>
      </c>
      <c r="T41" s="54">
        <v>31</v>
      </c>
      <c r="U41" s="55" t="s">
        <v>91</v>
      </c>
      <c r="V41" s="108" t="e">
        <f>VLOOKUP($T41,#REF!,17,0)</f>
        <v>#REF!</v>
      </c>
      <c r="W41" s="94"/>
      <c r="X41" s="94"/>
      <c r="Y41" s="94"/>
      <c r="Z41" s="94"/>
      <c r="AA41" s="21" t="s">
        <v>306</v>
      </c>
      <c r="AB41" s="56">
        <v>40</v>
      </c>
      <c r="AC41" s="56">
        <v>29</v>
      </c>
      <c r="AD41" s="56">
        <v>125</v>
      </c>
      <c r="AE41" s="56">
        <v>154</v>
      </c>
      <c r="AF41" s="16"/>
      <c r="AG41" s="16"/>
      <c r="AH41" s="26" t="s">
        <v>437</v>
      </c>
      <c r="AI41" s="27" t="s">
        <v>438</v>
      </c>
      <c r="AJ41" s="27" t="s">
        <v>587</v>
      </c>
      <c r="AK41" s="28" t="s">
        <v>588</v>
      </c>
      <c r="AL41" s="29">
        <v>42262</v>
      </c>
      <c r="AM41" s="30">
        <v>224</v>
      </c>
      <c r="AN41" s="30">
        <v>0</v>
      </c>
      <c r="AO41" s="30">
        <v>173</v>
      </c>
      <c r="AP41" s="30">
        <v>417</v>
      </c>
      <c r="AQ41" s="31"/>
    </row>
    <row r="42" spans="1:47" s="66" customFormat="1" ht="12.9" customHeight="1" x14ac:dyDescent="0.2">
      <c r="A42" s="16"/>
      <c r="B42" s="189">
        <v>1</v>
      </c>
      <c r="C42" s="191" t="s">
        <v>10</v>
      </c>
      <c r="D42" s="19"/>
      <c r="E42" s="19">
        <v>40010</v>
      </c>
      <c r="F42" s="20" t="s">
        <v>212</v>
      </c>
      <c r="G42" s="21" t="s">
        <v>530</v>
      </c>
      <c r="H42" s="92"/>
      <c r="I42" s="92"/>
      <c r="J42" s="92"/>
      <c r="K42" s="92"/>
      <c r="L42" s="21" t="s">
        <v>179</v>
      </c>
      <c r="M42" s="62">
        <v>107</v>
      </c>
      <c r="N42" s="62">
        <v>337</v>
      </c>
      <c r="O42" s="62">
        <v>137</v>
      </c>
      <c r="P42" s="62">
        <v>474</v>
      </c>
      <c r="Q42" s="16"/>
      <c r="R42" s="52"/>
      <c r="S42" s="53" t="e">
        <f>VLOOKUP(T42,#REF!,4,0)</f>
        <v>#REF!</v>
      </c>
      <c r="T42" s="54">
        <v>32</v>
      </c>
      <c r="U42" s="55" t="s">
        <v>92</v>
      </c>
      <c r="V42" s="108" t="e">
        <f>VLOOKUP($T42,#REF!,17,0)</f>
        <v>#REF!</v>
      </c>
      <c r="W42" s="94"/>
      <c r="X42" s="94"/>
      <c r="Y42" s="94"/>
      <c r="Z42" s="94"/>
      <c r="AA42" s="21" t="s">
        <v>176</v>
      </c>
      <c r="AB42" s="56">
        <v>656</v>
      </c>
      <c r="AC42" s="56">
        <v>202</v>
      </c>
      <c r="AD42" s="56">
        <v>340</v>
      </c>
      <c r="AE42" s="56">
        <v>542</v>
      </c>
      <c r="AF42" s="16"/>
      <c r="AG42" s="16"/>
      <c r="AH42" s="26" t="s">
        <v>439</v>
      </c>
      <c r="AI42" s="27" t="s">
        <v>440</v>
      </c>
      <c r="AJ42" s="27" t="s">
        <v>583</v>
      </c>
      <c r="AK42" s="28" t="s">
        <v>589</v>
      </c>
      <c r="AL42" s="29">
        <v>42262</v>
      </c>
      <c r="AM42" s="30">
        <v>572</v>
      </c>
      <c r="AN42" s="30">
        <v>0</v>
      </c>
      <c r="AO42" s="30">
        <v>46</v>
      </c>
      <c r="AP42" s="30">
        <v>64</v>
      </c>
      <c r="AQ42" s="31"/>
    </row>
    <row r="43" spans="1:47" s="66" customFormat="1" ht="12.9" customHeight="1" x14ac:dyDescent="0.2">
      <c r="A43" s="16"/>
      <c r="B43" s="190"/>
      <c r="C43" s="192"/>
      <c r="D43" s="85">
        <v>40010</v>
      </c>
      <c r="E43" s="19">
        <v>40020</v>
      </c>
      <c r="F43" s="20" t="s">
        <v>213</v>
      </c>
      <c r="G43" s="90" t="e">
        <f>VLOOKUP($D43,#REF!,9,0)</f>
        <v>#REF!</v>
      </c>
      <c r="H43" s="91" t="e">
        <f>VLOOKUP($D43,#REF!,4,0)</f>
        <v>#REF!</v>
      </c>
      <c r="I43" s="91" t="e">
        <f>VLOOKUP($D43,#REF!,5,0)</f>
        <v>#REF!</v>
      </c>
      <c r="J43" s="91" t="e">
        <f>VLOOKUP($D43,#REF!,6,0)</f>
        <v>#REF!</v>
      </c>
      <c r="K43" s="91" t="e">
        <f>VLOOKUP($D43,#REF!,7,0)</f>
        <v>#REF!</v>
      </c>
      <c r="L43" s="21" t="s">
        <v>176</v>
      </c>
      <c r="M43" s="62">
        <v>33</v>
      </c>
      <c r="N43" s="62">
        <v>331</v>
      </c>
      <c r="O43" s="62">
        <v>29</v>
      </c>
      <c r="P43" s="62">
        <v>360</v>
      </c>
      <c r="Q43" s="16"/>
      <c r="R43" s="52"/>
      <c r="S43" s="53" t="e">
        <f>VLOOKUP(T43,#REF!,4,0)</f>
        <v>#REF!</v>
      </c>
      <c r="T43" s="54">
        <v>33</v>
      </c>
      <c r="U43" s="55" t="s">
        <v>93</v>
      </c>
      <c r="V43" s="104" t="e">
        <f>VLOOKUP($T43,#REF!,17,0)</f>
        <v>#REF!</v>
      </c>
      <c r="W43" s="94" t="e">
        <f>VLOOKUP($T43,#REF!,13,0)</f>
        <v>#REF!</v>
      </c>
      <c r="X43" s="94" t="e">
        <f>VLOOKUP($T43,#REF!,14,0)</f>
        <v>#REF!</v>
      </c>
      <c r="Y43" s="94" t="e">
        <f>VLOOKUP($T43,#REF!,15,0)</f>
        <v>#REF!</v>
      </c>
      <c r="Z43" s="94" t="e">
        <f>VLOOKUP($T43,#REF!,16,0)</f>
        <v>#REF!</v>
      </c>
      <c r="AA43" s="21" t="s">
        <v>176</v>
      </c>
      <c r="AB43" s="56">
        <v>824</v>
      </c>
      <c r="AC43" s="56">
        <v>1045</v>
      </c>
      <c r="AD43" s="56">
        <v>42</v>
      </c>
      <c r="AE43" s="56">
        <v>1087</v>
      </c>
      <c r="AF43" s="16"/>
      <c r="AG43" s="16"/>
      <c r="AH43" s="26" t="s">
        <v>441</v>
      </c>
      <c r="AI43" s="27" t="s">
        <v>442</v>
      </c>
      <c r="AJ43" s="27" t="s">
        <v>590</v>
      </c>
      <c r="AK43" s="28" t="s">
        <v>591</v>
      </c>
      <c r="AL43" s="29">
        <v>42262</v>
      </c>
      <c r="AM43" s="30">
        <v>250</v>
      </c>
      <c r="AN43" s="30">
        <v>3</v>
      </c>
      <c r="AO43" s="30">
        <v>1</v>
      </c>
      <c r="AP43" s="30">
        <v>0</v>
      </c>
      <c r="AQ43" s="31"/>
    </row>
    <row r="44" spans="1:47" s="66" customFormat="1" ht="12.9" customHeight="1" x14ac:dyDescent="0.2">
      <c r="A44" s="16"/>
      <c r="B44" s="190"/>
      <c r="C44" s="192"/>
      <c r="D44" s="19"/>
      <c r="E44" s="19">
        <v>40030</v>
      </c>
      <c r="F44" s="20" t="s">
        <v>214</v>
      </c>
      <c r="G44" s="21" t="s">
        <v>530</v>
      </c>
      <c r="H44" s="92"/>
      <c r="I44" s="92"/>
      <c r="J44" s="92"/>
      <c r="K44" s="92"/>
      <c r="L44" s="21" t="s">
        <v>179</v>
      </c>
      <c r="M44" s="62">
        <v>291</v>
      </c>
      <c r="N44" s="62">
        <v>785</v>
      </c>
      <c r="O44" s="62">
        <v>142</v>
      </c>
      <c r="P44" s="62">
        <v>927</v>
      </c>
      <c r="Q44" s="16"/>
      <c r="R44" s="57"/>
      <c r="S44" s="53" t="e">
        <f>VLOOKUP(T44,#REF!,4,0)</f>
        <v>#REF!</v>
      </c>
      <c r="T44" s="54">
        <v>34</v>
      </c>
      <c r="U44" s="55" t="s">
        <v>94</v>
      </c>
      <c r="V44" s="104" t="e">
        <f>VLOOKUP($T44,#REF!,17,0)</f>
        <v>#REF!</v>
      </c>
      <c r="W44" s="94" t="e">
        <f>VLOOKUP($T44,#REF!,13,0)</f>
        <v>#REF!</v>
      </c>
      <c r="X44" s="94" t="e">
        <f>VLOOKUP($T44,#REF!,14,0)</f>
        <v>#REF!</v>
      </c>
      <c r="Y44" s="94" t="e">
        <f>VLOOKUP($T44,#REF!,15,0)</f>
        <v>#REF!</v>
      </c>
      <c r="Z44" s="94" t="e">
        <f>VLOOKUP($T44,#REF!,16,0)</f>
        <v>#REF!</v>
      </c>
      <c r="AA44" s="21" t="s">
        <v>176</v>
      </c>
      <c r="AB44" s="56">
        <v>1147</v>
      </c>
      <c r="AC44" s="56">
        <v>1348</v>
      </c>
      <c r="AD44" s="56">
        <v>121</v>
      </c>
      <c r="AE44" s="56">
        <v>1469</v>
      </c>
      <c r="AF44" s="16"/>
      <c r="AG44" s="16"/>
      <c r="AH44" s="26" t="s">
        <v>443</v>
      </c>
      <c r="AI44" s="27" t="s">
        <v>444</v>
      </c>
      <c r="AJ44" s="27" t="s">
        <v>581</v>
      </c>
      <c r="AK44" s="28" t="s">
        <v>592</v>
      </c>
      <c r="AL44" s="29">
        <v>42262</v>
      </c>
      <c r="AM44" s="30">
        <v>100</v>
      </c>
      <c r="AN44" s="30">
        <v>0</v>
      </c>
      <c r="AO44" s="30">
        <v>1</v>
      </c>
      <c r="AP44" s="30">
        <v>4</v>
      </c>
      <c r="AQ44" s="31"/>
    </row>
    <row r="45" spans="1:47" s="66" customFormat="1" ht="12.9" customHeight="1" x14ac:dyDescent="0.2">
      <c r="A45" s="16"/>
      <c r="B45" s="190"/>
      <c r="C45" s="192"/>
      <c r="D45" s="19"/>
      <c r="E45" s="19">
        <v>40040</v>
      </c>
      <c r="F45" s="20" t="s">
        <v>215</v>
      </c>
      <c r="G45" s="21" t="s">
        <v>530</v>
      </c>
      <c r="H45" s="92"/>
      <c r="I45" s="92"/>
      <c r="J45" s="92"/>
      <c r="K45" s="92"/>
      <c r="L45" s="21" t="s">
        <v>184</v>
      </c>
      <c r="M45" s="62">
        <v>188</v>
      </c>
      <c r="N45" s="62">
        <v>548</v>
      </c>
      <c r="O45" s="62">
        <v>75</v>
      </c>
      <c r="P45" s="62">
        <v>623</v>
      </c>
      <c r="Q45" s="16"/>
      <c r="R45" s="52"/>
      <c r="S45" s="53" t="e">
        <f>VLOOKUP(T45,#REF!,4,0)</f>
        <v>#REF!</v>
      </c>
      <c r="T45" s="54">
        <v>35</v>
      </c>
      <c r="U45" s="55" t="s">
        <v>95</v>
      </c>
      <c r="V45" s="104" t="e">
        <f>VLOOKUP($T45,#REF!,17,0)</f>
        <v>#REF!</v>
      </c>
      <c r="W45" s="94" t="e">
        <f>VLOOKUP($T45,#REF!,13,0)</f>
        <v>#REF!</v>
      </c>
      <c r="X45" s="94" t="e">
        <f>VLOOKUP($T45,#REF!,14,0)</f>
        <v>#REF!</v>
      </c>
      <c r="Y45" s="94" t="e">
        <f>VLOOKUP($T45,#REF!,15,0)</f>
        <v>#REF!</v>
      </c>
      <c r="Z45" s="94" t="e">
        <f>VLOOKUP($T45,#REF!,16,0)</f>
        <v>#REF!</v>
      </c>
      <c r="AA45" s="21" t="s">
        <v>176</v>
      </c>
      <c r="AB45" s="56">
        <v>947</v>
      </c>
      <c r="AC45" s="56">
        <v>1059</v>
      </c>
      <c r="AD45" s="56">
        <v>86</v>
      </c>
      <c r="AE45" s="56">
        <v>1145</v>
      </c>
      <c r="AF45" s="16"/>
      <c r="AG45" s="16"/>
      <c r="AH45" s="26" t="s">
        <v>445</v>
      </c>
      <c r="AI45" s="27" t="s">
        <v>446</v>
      </c>
      <c r="AJ45" s="27" t="s">
        <v>578</v>
      </c>
      <c r="AK45" s="28" t="s">
        <v>593</v>
      </c>
      <c r="AL45" s="29">
        <v>42263</v>
      </c>
      <c r="AM45" s="30">
        <v>631</v>
      </c>
      <c r="AN45" s="30">
        <v>0</v>
      </c>
      <c r="AO45" s="30">
        <v>360</v>
      </c>
      <c r="AP45" s="30">
        <v>621</v>
      </c>
      <c r="AQ45" s="31"/>
    </row>
    <row r="46" spans="1:47" s="66" customFormat="1" ht="12.9" customHeight="1" x14ac:dyDescent="0.2">
      <c r="A46" s="16"/>
      <c r="B46" s="190"/>
      <c r="C46" s="192"/>
      <c r="D46" s="19"/>
      <c r="E46" s="19">
        <v>40050</v>
      </c>
      <c r="F46" s="20" t="s">
        <v>216</v>
      </c>
      <c r="G46" s="21" t="s">
        <v>530</v>
      </c>
      <c r="H46" s="92"/>
      <c r="I46" s="92"/>
      <c r="J46" s="92"/>
      <c r="K46" s="92"/>
      <c r="L46" s="21" t="s">
        <v>184</v>
      </c>
      <c r="M46" s="62">
        <v>373</v>
      </c>
      <c r="N46" s="62">
        <v>675</v>
      </c>
      <c r="O46" s="62">
        <v>112</v>
      </c>
      <c r="P46" s="62">
        <v>787</v>
      </c>
      <c r="Q46" s="16"/>
      <c r="R46" s="52"/>
      <c r="S46" s="53" t="e">
        <f>VLOOKUP(T46,#REF!,4,0)</f>
        <v>#REF!</v>
      </c>
      <c r="T46" s="54">
        <v>36</v>
      </c>
      <c r="U46" s="55" t="s">
        <v>96</v>
      </c>
      <c r="V46" s="104" t="e">
        <f>VLOOKUP($T46,#REF!,17,0)</f>
        <v>#REF!</v>
      </c>
      <c r="W46" s="94" t="e">
        <f>VLOOKUP($T46,#REF!,13,0)</f>
        <v>#REF!</v>
      </c>
      <c r="X46" s="94" t="e">
        <f>VLOOKUP($T46,#REF!,14,0)</f>
        <v>#REF!</v>
      </c>
      <c r="Y46" s="94" t="e">
        <f>VLOOKUP($T46,#REF!,15,0)</f>
        <v>#REF!</v>
      </c>
      <c r="Z46" s="94" t="e">
        <f>VLOOKUP($T46,#REF!,16,0)</f>
        <v>#REF!</v>
      </c>
      <c r="AA46" s="21" t="s">
        <v>176</v>
      </c>
      <c r="AB46" s="56">
        <v>5001</v>
      </c>
      <c r="AC46" s="56">
        <v>162</v>
      </c>
      <c r="AD46" s="56">
        <v>1030</v>
      </c>
      <c r="AE46" s="56">
        <v>1192</v>
      </c>
      <c r="AF46" s="16"/>
      <c r="AG46" s="16"/>
      <c r="AH46" s="26" t="s">
        <v>447</v>
      </c>
      <c r="AI46" s="27" t="s">
        <v>448</v>
      </c>
      <c r="AJ46" s="27" t="s">
        <v>551</v>
      </c>
      <c r="AK46" s="28" t="s">
        <v>594</v>
      </c>
      <c r="AL46" s="29">
        <v>42263</v>
      </c>
      <c r="AM46" s="30">
        <v>70</v>
      </c>
      <c r="AN46" s="30">
        <v>0</v>
      </c>
      <c r="AO46" s="30">
        <v>5</v>
      </c>
      <c r="AP46" s="30">
        <v>60</v>
      </c>
      <c r="AQ46" s="31"/>
    </row>
    <row r="47" spans="1:47" s="66" customFormat="1" ht="12.9" customHeight="1" x14ac:dyDescent="0.2">
      <c r="A47" s="16"/>
      <c r="B47" s="190"/>
      <c r="C47" s="192"/>
      <c r="D47" s="85">
        <v>40030</v>
      </c>
      <c r="E47" s="19">
        <v>40060</v>
      </c>
      <c r="F47" s="20" t="s">
        <v>217</v>
      </c>
      <c r="G47" s="90" t="e">
        <f>VLOOKUP($D47,#REF!,9,0)</f>
        <v>#REF!</v>
      </c>
      <c r="H47" s="91" t="e">
        <f>VLOOKUP($D47,#REF!,4,0)</f>
        <v>#REF!</v>
      </c>
      <c r="I47" s="91" t="e">
        <f>VLOOKUP($D47,#REF!,5,0)</f>
        <v>#REF!</v>
      </c>
      <c r="J47" s="91" t="e">
        <f>VLOOKUP($D47,#REF!,6,0)</f>
        <v>#REF!</v>
      </c>
      <c r="K47" s="91" t="e">
        <f>VLOOKUP($D47,#REF!,7,0)</f>
        <v>#REF!</v>
      </c>
      <c r="L47" s="21" t="s">
        <v>203</v>
      </c>
      <c r="M47" s="62">
        <v>585</v>
      </c>
      <c r="N47" s="62">
        <v>1278</v>
      </c>
      <c r="O47" s="62">
        <v>200</v>
      </c>
      <c r="P47" s="62">
        <v>1478</v>
      </c>
      <c r="Q47" s="16"/>
      <c r="R47" s="52"/>
      <c r="S47" s="53" t="e">
        <f>VLOOKUP(T47,#REF!,4,0)</f>
        <v>#REF!</v>
      </c>
      <c r="T47" s="54">
        <v>37</v>
      </c>
      <c r="U47" s="55" t="s">
        <v>97</v>
      </c>
      <c r="V47" s="104" t="e">
        <f>VLOOKUP($T47,#REF!,17,0)</f>
        <v>#REF!</v>
      </c>
      <c r="W47" s="94" t="e">
        <f>VLOOKUP($T47,#REF!,13,0)</f>
        <v>#REF!</v>
      </c>
      <c r="X47" s="94" t="e">
        <f>VLOOKUP($T47,#REF!,14,0)</f>
        <v>#REF!</v>
      </c>
      <c r="Y47" s="94" t="e">
        <f>VLOOKUP($T47,#REF!,15,0)</f>
        <v>#REF!</v>
      </c>
      <c r="Z47" s="94" t="e">
        <f>VLOOKUP($T47,#REF!,16,0)</f>
        <v>#REF!</v>
      </c>
      <c r="AA47" s="21" t="s">
        <v>176</v>
      </c>
      <c r="AB47" s="56">
        <v>7258</v>
      </c>
      <c r="AC47" s="56">
        <v>807</v>
      </c>
      <c r="AD47" s="56">
        <v>309</v>
      </c>
      <c r="AE47" s="56">
        <v>1116</v>
      </c>
      <c r="AF47" s="16"/>
      <c r="AG47" s="16"/>
      <c r="AH47" s="26" t="s">
        <v>449</v>
      </c>
      <c r="AI47" s="27" t="s">
        <v>450</v>
      </c>
      <c r="AJ47" s="27" t="s">
        <v>581</v>
      </c>
      <c r="AK47" s="28" t="s">
        <v>595</v>
      </c>
      <c r="AL47" s="29">
        <v>42262</v>
      </c>
      <c r="AM47" s="30">
        <v>891</v>
      </c>
      <c r="AN47" s="30">
        <v>0</v>
      </c>
      <c r="AO47" s="30">
        <v>38</v>
      </c>
      <c r="AP47" s="30">
        <v>232</v>
      </c>
      <c r="AQ47" s="31"/>
    </row>
    <row r="48" spans="1:47" s="66" customFormat="1" ht="12.9" customHeight="1" x14ac:dyDescent="0.2">
      <c r="A48" s="16"/>
      <c r="B48" s="190"/>
      <c r="C48" s="192"/>
      <c r="D48" s="19"/>
      <c r="E48" s="19">
        <v>40070</v>
      </c>
      <c r="F48" s="20" t="s">
        <v>218</v>
      </c>
      <c r="G48" s="21" t="s">
        <v>530</v>
      </c>
      <c r="H48" s="92"/>
      <c r="I48" s="92"/>
      <c r="J48" s="92"/>
      <c r="K48" s="92"/>
      <c r="L48" s="21" t="s">
        <v>184</v>
      </c>
      <c r="M48" s="62">
        <v>87</v>
      </c>
      <c r="N48" s="62">
        <v>212</v>
      </c>
      <c r="O48" s="62">
        <v>245</v>
      </c>
      <c r="P48" s="62">
        <v>457</v>
      </c>
      <c r="Q48" s="16"/>
      <c r="R48" s="52"/>
      <c r="S48" s="53" t="e">
        <f>VLOOKUP(T48,#REF!,4,0)</f>
        <v>#REF!</v>
      </c>
      <c r="T48" s="54">
        <v>38</v>
      </c>
      <c r="U48" s="55" t="s">
        <v>98</v>
      </c>
      <c r="V48" s="104" t="e">
        <f>VLOOKUP($T48,#REF!,17,0)</f>
        <v>#REF!</v>
      </c>
      <c r="W48" s="94" t="e">
        <f>VLOOKUP($T48,#REF!,13,0)</f>
        <v>#REF!</v>
      </c>
      <c r="X48" s="94" t="e">
        <f>VLOOKUP($T48,#REF!,14,0)</f>
        <v>#REF!</v>
      </c>
      <c r="Y48" s="94" t="e">
        <f>VLOOKUP($T48,#REF!,15,0)</f>
        <v>#REF!</v>
      </c>
      <c r="Z48" s="94" t="e">
        <f>VLOOKUP($T48,#REF!,16,0)</f>
        <v>#REF!</v>
      </c>
      <c r="AA48" s="21" t="s">
        <v>176</v>
      </c>
      <c r="AB48" s="56">
        <v>390</v>
      </c>
      <c r="AC48" s="56">
        <v>637</v>
      </c>
      <c r="AD48" s="56">
        <v>95</v>
      </c>
      <c r="AE48" s="56">
        <v>732</v>
      </c>
      <c r="AF48" s="16"/>
      <c r="AG48" s="16"/>
      <c r="AH48" s="26" t="s">
        <v>451</v>
      </c>
      <c r="AI48" s="27" t="s">
        <v>452</v>
      </c>
      <c r="AJ48" s="27" t="s">
        <v>554</v>
      </c>
      <c r="AK48" s="28" t="s">
        <v>596</v>
      </c>
      <c r="AL48" s="29">
        <v>42263</v>
      </c>
      <c r="AM48" s="30">
        <v>209</v>
      </c>
      <c r="AN48" s="30">
        <v>0</v>
      </c>
      <c r="AO48" s="30">
        <v>84</v>
      </c>
      <c r="AP48" s="30">
        <v>75</v>
      </c>
      <c r="AQ48" s="31"/>
    </row>
    <row r="49" spans="1:43" s="66" customFormat="1" ht="12.9" customHeight="1" x14ac:dyDescent="0.2">
      <c r="A49" s="16"/>
      <c r="B49" s="190"/>
      <c r="C49" s="192"/>
      <c r="D49" s="85">
        <v>40040</v>
      </c>
      <c r="E49" s="19">
        <v>40080</v>
      </c>
      <c r="F49" s="20" t="s">
        <v>219</v>
      </c>
      <c r="G49" s="90" t="e">
        <f>VLOOKUP($D49,#REF!,9,0)</f>
        <v>#REF!</v>
      </c>
      <c r="H49" s="91" t="e">
        <f>VLOOKUP($D49,#REF!,4,0)</f>
        <v>#REF!</v>
      </c>
      <c r="I49" s="91" t="e">
        <f>VLOOKUP($D49,#REF!,5,0)</f>
        <v>#REF!</v>
      </c>
      <c r="J49" s="91" t="e">
        <f>VLOOKUP($D49,#REF!,6,0)</f>
        <v>#REF!</v>
      </c>
      <c r="K49" s="91" t="e">
        <f>VLOOKUP($D49,#REF!,7,0)</f>
        <v>#REF!</v>
      </c>
      <c r="L49" s="21" t="s">
        <v>194</v>
      </c>
      <c r="M49" s="62">
        <v>378</v>
      </c>
      <c r="N49" s="62">
        <v>186</v>
      </c>
      <c r="O49" s="62">
        <v>327</v>
      </c>
      <c r="P49" s="62">
        <v>513</v>
      </c>
      <c r="Q49" s="16"/>
      <c r="R49" s="52"/>
      <c r="S49" s="53" t="e">
        <f>VLOOKUP(T49,#REF!,4,0)</f>
        <v>#REF!</v>
      </c>
      <c r="T49" s="54">
        <v>39</v>
      </c>
      <c r="U49" s="55" t="s">
        <v>99</v>
      </c>
      <c r="V49" s="104" t="e">
        <f>VLOOKUP($T49,#REF!,17,0)</f>
        <v>#REF!</v>
      </c>
      <c r="W49" s="94" t="e">
        <f>VLOOKUP($T49,#REF!,13,0)</f>
        <v>#REF!</v>
      </c>
      <c r="X49" s="94" t="e">
        <f>VLOOKUP($T49,#REF!,14,0)</f>
        <v>#REF!</v>
      </c>
      <c r="Y49" s="94" t="e">
        <f>VLOOKUP($T49,#REF!,15,0)</f>
        <v>#REF!</v>
      </c>
      <c r="Z49" s="94" t="e">
        <f>VLOOKUP($T49,#REF!,16,0)</f>
        <v>#REF!</v>
      </c>
      <c r="AA49" s="21" t="s">
        <v>176</v>
      </c>
      <c r="AB49" s="56">
        <v>576</v>
      </c>
      <c r="AC49" s="56">
        <v>544</v>
      </c>
      <c r="AD49" s="56">
        <v>478</v>
      </c>
      <c r="AE49" s="56">
        <v>1022</v>
      </c>
      <c r="AF49" s="16"/>
      <c r="AG49" s="16"/>
      <c r="AH49" s="26" t="s">
        <v>453</v>
      </c>
      <c r="AI49" s="27" t="s">
        <v>454</v>
      </c>
      <c r="AJ49" s="27" t="s">
        <v>554</v>
      </c>
      <c r="AK49" s="28" t="s">
        <v>597</v>
      </c>
      <c r="AL49" s="29">
        <v>42263</v>
      </c>
      <c r="AM49" s="30">
        <v>84</v>
      </c>
      <c r="AN49" s="30">
        <v>0</v>
      </c>
      <c r="AO49" s="30">
        <v>72</v>
      </c>
      <c r="AP49" s="30">
        <v>99</v>
      </c>
      <c r="AQ49" s="31"/>
    </row>
    <row r="50" spans="1:43" s="66" customFormat="1" ht="12.9" customHeight="1" x14ac:dyDescent="0.2">
      <c r="A50" s="16"/>
      <c r="B50" s="189">
        <v>2</v>
      </c>
      <c r="C50" s="191" t="s">
        <v>11</v>
      </c>
      <c r="D50" s="85">
        <v>40050</v>
      </c>
      <c r="E50" s="19">
        <v>40090</v>
      </c>
      <c r="F50" s="20" t="s">
        <v>220</v>
      </c>
      <c r="G50" s="90" t="e">
        <f>VLOOKUP($D50,#REF!,9,0)</f>
        <v>#REF!</v>
      </c>
      <c r="H50" s="91" t="e">
        <f>VLOOKUP($D50,#REF!,4,0)</f>
        <v>#REF!</v>
      </c>
      <c r="I50" s="91" t="e">
        <f>VLOOKUP($D50,#REF!,5,0)</f>
        <v>#REF!</v>
      </c>
      <c r="J50" s="91" t="e">
        <f>VLOOKUP($D50,#REF!,6,0)</f>
        <v>#REF!</v>
      </c>
      <c r="K50" s="91" t="e">
        <f>VLOOKUP($D50,#REF!,7,0)</f>
        <v>#REF!</v>
      </c>
      <c r="L50" s="21" t="s">
        <v>194</v>
      </c>
      <c r="M50" s="62">
        <v>290</v>
      </c>
      <c r="N50" s="62">
        <v>0</v>
      </c>
      <c r="O50" s="62">
        <v>623</v>
      </c>
      <c r="P50" s="62">
        <v>623</v>
      </c>
      <c r="Q50" s="16"/>
      <c r="R50" s="52"/>
      <c r="S50" s="53" t="e">
        <f>VLOOKUP(T50,#REF!,4,0)</f>
        <v>#REF!</v>
      </c>
      <c r="T50" s="54">
        <v>40</v>
      </c>
      <c r="U50" s="55" t="s">
        <v>100</v>
      </c>
      <c r="V50" s="104" t="e">
        <f>VLOOKUP($T50,#REF!,17,0)</f>
        <v>#REF!</v>
      </c>
      <c r="W50" s="94" t="e">
        <f>VLOOKUP($T50,#REF!,13,0)</f>
        <v>#REF!</v>
      </c>
      <c r="X50" s="94" t="e">
        <f>VLOOKUP($T50,#REF!,14,0)</f>
        <v>#REF!</v>
      </c>
      <c r="Y50" s="94" t="e">
        <f>VLOOKUP($T50,#REF!,15,0)</f>
        <v>#REF!</v>
      </c>
      <c r="Z50" s="94" t="e">
        <f>VLOOKUP($T50,#REF!,16,0)</f>
        <v>#REF!</v>
      </c>
      <c r="AA50" s="21" t="s">
        <v>176</v>
      </c>
      <c r="AB50" s="56">
        <v>918</v>
      </c>
      <c r="AC50" s="56">
        <v>597</v>
      </c>
      <c r="AD50" s="56">
        <v>164</v>
      </c>
      <c r="AE50" s="56">
        <v>761</v>
      </c>
      <c r="AF50" s="16"/>
      <c r="AG50" s="16"/>
      <c r="AH50" s="26" t="s">
        <v>455</v>
      </c>
      <c r="AI50" s="27" t="s">
        <v>456</v>
      </c>
      <c r="AJ50" s="27" t="s">
        <v>598</v>
      </c>
      <c r="AK50" s="28" t="s">
        <v>599</v>
      </c>
      <c r="AL50" s="29">
        <v>42263</v>
      </c>
      <c r="AM50" s="30">
        <v>327</v>
      </c>
      <c r="AN50" s="30">
        <v>0</v>
      </c>
      <c r="AO50" s="30">
        <v>220</v>
      </c>
      <c r="AP50" s="30">
        <v>76</v>
      </c>
      <c r="AQ50" s="31"/>
    </row>
    <row r="51" spans="1:43" s="66" customFormat="1" ht="12.9" customHeight="1" x14ac:dyDescent="0.2">
      <c r="A51" s="16"/>
      <c r="B51" s="190"/>
      <c r="C51" s="192"/>
      <c r="D51" s="85">
        <v>40060</v>
      </c>
      <c r="E51" s="19">
        <v>40100</v>
      </c>
      <c r="F51" s="20" t="s">
        <v>221</v>
      </c>
      <c r="G51" s="90" t="e">
        <f>VLOOKUP($D51,#REF!,9,0)</f>
        <v>#REF!</v>
      </c>
      <c r="H51" s="91" t="e">
        <f>VLOOKUP($D51,#REF!,4,0)</f>
        <v>#REF!</v>
      </c>
      <c r="I51" s="91" t="e">
        <f>VLOOKUP($D51,#REF!,5,0)</f>
        <v>#REF!</v>
      </c>
      <c r="J51" s="91" t="e">
        <f>VLOOKUP($D51,#REF!,6,0)</f>
        <v>#REF!</v>
      </c>
      <c r="K51" s="91" t="e">
        <f>VLOOKUP($D51,#REF!,7,0)</f>
        <v>#REF!</v>
      </c>
      <c r="L51" s="21" t="s">
        <v>179</v>
      </c>
      <c r="M51" s="62">
        <v>840</v>
      </c>
      <c r="N51" s="62">
        <v>1136</v>
      </c>
      <c r="O51" s="62">
        <v>398</v>
      </c>
      <c r="P51" s="62">
        <v>1534</v>
      </c>
      <c r="Q51" s="16"/>
      <c r="R51" s="52"/>
      <c r="S51" s="53" t="e">
        <f>VLOOKUP(T51,#REF!,4,0)</f>
        <v>#REF!</v>
      </c>
      <c r="T51" s="54">
        <v>41</v>
      </c>
      <c r="U51" s="55" t="s">
        <v>101</v>
      </c>
      <c r="V51" s="104" t="e">
        <f>VLOOKUP($T51,#REF!,17,0)</f>
        <v>#REF!</v>
      </c>
      <c r="W51" s="94" t="e">
        <f>VLOOKUP($T51,#REF!,13,0)</f>
        <v>#REF!</v>
      </c>
      <c r="X51" s="94" t="e">
        <f>VLOOKUP($T51,#REF!,14,0)</f>
        <v>#REF!</v>
      </c>
      <c r="Y51" s="94" t="e">
        <f>VLOOKUP($T51,#REF!,15,0)</f>
        <v>#REF!</v>
      </c>
      <c r="Z51" s="94" t="e">
        <f>VLOOKUP($T51,#REF!,16,0)</f>
        <v>#REF!</v>
      </c>
      <c r="AA51" s="21" t="s">
        <v>176</v>
      </c>
      <c r="AB51" s="56">
        <v>347</v>
      </c>
      <c r="AC51" s="56">
        <v>409</v>
      </c>
      <c r="AD51" s="56">
        <v>98</v>
      </c>
      <c r="AE51" s="56">
        <v>507</v>
      </c>
      <c r="AF51" s="16"/>
      <c r="AG51" s="16"/>
      <c r="AH51" s="26" t="s">
        <v>457</v>
      </c>
      <c r="AI51" s="27" t="s">
        <v>458</v>
      </c>
      <c r="AJ51" s="27" t="s">
        <v>578</v>
      </c>
      <c r="AK51" s="28" t="s">
        <v>600</v>
      </c>
      <c r="AL51" s="29">
        <v>42263</v>
      </c>
      <c r="AM51" s="30">
        <v>628</v>
      </c>
      <c r="AN51" s="30">
        <v>6</v>
      </c>
      <c r="AO51" s="30">
        <v>4</v>
      </c>
      <c r="AP51" s="30">
        <v>0</v>
      </c>
      <c r="AQ51" s="31"/>
    </row>
    <row r="52" spans="1:43" s="66" customFormat="1" ht="12.9" customHeight="1" x14ac:dyDescent="0.2">
      <c r="A52" s="16"/>
      <c r="B52" s="190"/>
      <c r="C52" s="192"/>
      <c r="D52" s="85">
        <v>40070</v>
      </c>
      <c r="E52" s="19">
        <v>40110</v>
      </c>
      <c r="F52" s="20" t="s">
        <v>222</v>
      </c>
      <c r="G52" s="90" t="e">
        <f>VLOOKUP($D52,#REF!,9,0)</f>
        <v>#REF!</v>
      </c>
      <c r="H52" s="91" t="e">
        <f>VLOOKUP($D52,#REF!,4,0)</f>
        <v>#REF!</v>
      </c>
      <c r="I52" s="91" t="e">
        <f>VLOOKUP($D52,#REF!,5,0)</f>
        <v>#REF!</v>
      </c>
      <c r="J52" s="91" t="e">
        <f>VLOOKUP($D52,#REF!,6,0)</f>
        <v>#REF!</v>
      </c>
      <c r="K52" s="91" t="e">
        <f>VLOOKUP($D52,#REF!,7,0)</f>
        <v>#REF!</v>
      </c>
      <c r="L52" s="21" t="s">
        <v>203</v>
      </c>
      <c r="M52" s="62">
        <v>2369</v>
      </c>
      <c r="N52" s="62">
        <v>4057</v>
      </c>
      <c r="O52" s="62">
        <v>216</v>
      </c>
      <c r="P52" s="62">
        <v>4273</v>
      </c>
      <c r="Q52" s="16"/>
      <c r="R52" s="52"/>
      <c r="S52" s="53" t="e">
        <f>VLOOKUP(T52,#REF!,4,0)</f>
        <v>#REF!</v>
      </c>
      <c r="T52" s="54">
        <v>42</v>
      </c>
      <c r="U52" s="55" t="s">
        <v>102</v>
      </c>
      <c r="V52" s="104" t="e">
        <f>VLOOKUP($T52,#REF!,17,0)</f>
        <v>#REF!</v>
      </c>
      <c r="W52" s="94" t="e">
        <f>VLOOKUP($T52,#REF!,13,0)</f>
        <v>#REF!</v>
      </c>
      <c r="X52" s="94" t="e">
        <f>VLOOKUP($T52,#REF!,14,0)</f>
        <v>#REF!</v>
      </c>
      <c r="Y52" s="94" t="e">
        <f>VLOOKUP($T52,#REF!,15,0)</f>
        <v>#REF!</v>
      </c>
      <c r="Z52" s="94" t="e">
        <f>VLOOKUP($T52,#REF!,16,0)</f>
        <v>#REF!</v>
      </c>
      <c r="AA52" s="21" t="s">
        <v>308</v>
      </c>
      <c r="AB52" s="56">
        <v>1187</v>
      </c>
      <c r="AC52" s="56">
        <v>399</v>
      </c>
      <c r="AD52" s="56">
        <v>419</v>
      </c>
      <c r="AE52" s="56">
        <v>818</v>
      </c>
      <c r="AF52" s="16"/>
      <c r="AG52" s="16"/>
      <c r="AH52" s="26" t="s">
        <v>459</v>
      </c>
      <c r="AI52" s="27" t="s">
        <v>460</v>
      </c>
      <c r="AJ52" s="27" t="s">
        <v>551</v>
      </c>
      <c r="AK52" s="28" t="s">
        <v>601</v>
      </c>
      <c r="AL52" s="29">
        <v>42263</v>
      </c>
      <c r="AM52" s="30">
        <v>701</v>
      </c>
      <c r="AN52" s="30">
        <v>0</v>
      </c>
      <c r="AO52" s="30">
        <v>229</v>
      </c>
      <c r="AP52" s="30">
        <v>134</v>
      </c>
      <c r="AQ52" s="31"/>
    </row>
    <row r="53" spans="1:43" s="66" customFormat="1" ht="12.9" customHeight="1" x14ac:dyDescent="0.2">
      <c r="A53" s="16"/>
      <c r="B53" s="190"/>
      <c r="C53" s="192"/>
      <c r="D53" s="19"/>
      <c r="E53" s="19">
        <v>40120</v>
      </c>
      <c r="F53" s="20" t="s">
        <v>223</v>
      </c>
      <c r="G53" s="21" t="s">
        <v>530</v>
      </c>
      <c r="H53" s="92"/>
      <c r="I53" s="92"/>
      <c r="J53" s="92"/>
      <c r="K53" s="92"/>
      <c r="L53" s="21" t="s">
        <v>179</v>
      </c>
      <c r="M53" s="62">
        <v>682</v>
      </c>
      <c r="N53" s="62">
        <v>1530</v>
      </c>
      <c r="O53" s="62">
        <v>861</v>
      </c>
      <c r="P53" s="62">
        <v>2391</v>
      </c>
      <c r="Q53" s="16"/>
      <c r="R53" s="52"/>
      <c r="S53" s="53" t="e">
        <f>VLOOKUP(T53,#REF!,4,0)</f>
        <v>#REF!</v>
      </c>
      <c r="T53" s="54">
        <v>43</v>
      </c>
      <c r="U53" s="55" t="s">
        <v>103</v>
      </c>
      <c r="V53" s="104" t="e">
        <f>VLOOKUP($T53,#REF!,17,0)</f>
        <v>#REF!</v>
      </c>
      <c r="W53" s="94" t="e">
        <f>VLOOKUP($T53,#REF!,13,0)</f>
        <v>#REF!</v>
      </c>
      <c r="X53" s="94" t="e">
        <f>VLOOKUP($T53,#REF!,14,0)</f>
        <v>#REF!</v>
      </c>
      <c r="Y53" s="94" t="e">
        <f>VLOOKUP($T53,#REF!,15,0)</f>
        <v>#REF!</v>
      </c>
      <c r="Z53" s="94" t="e">
        <f>VLOOKUP($T53,#REF!,16,0)</f>
        <v>#REF!</v>
      </c>
      <c r="AA53" s="21" t="s">
        <v>176</v>
      </c>
      <c r="AB53" s="56">
        <v>255</v>
      </c>
      <c r="AC53" s="56">
        <v>873</v>
      </c>
      <c r="AD53" s="56">
        <v>80</v>
      </c>
      <c r="AE53" s="56">
        <v>953</v>
      </c>
      <c r="AF53" s="16"/>
      <c r="AG53" s="16"/>
      <c r="AH53" s="26" t="s">
        <v>461</v>
      </c>
      <c r="AI53" s="27" t="s">
        <v>462</v>
      </c>
      <c r="AJ53" s="27" t="s">
        <v>602</v>
      </c>
      <c r="AK53" s="28" t="s">
        <v>601</v>
      </c>
      <c r="AL53" s="29">
        <v>42263</v>
      </c>
      <c r="AM53" s="30">
        <v>488</v>
      </c>
      <c r="AN53" s="30">
        <v>5</v>
      </c>
      <c r="AO53" s="30">
        <v>6</v>
      </c>
      <c r="AP53" s="30">
        <v>0</v>
      </c>
      <c r="AQ53" s="31"/>
    </row>
    <row r="54" spans="1:43" s="66" customFormat="1" ht="12.9" customHeight="1" x14ac:dyDescent="0.2">
      <c r="A54" s="16"/>
      <c r="B54" s="190"/>
      <c r="C54" s="192"/>
      <c r="D54" s="85">
        <v>40080</v>
      </c>
      <c r="E54" s="19">
        <v>40130</v>
      </c>
      <c r="F54" s="20" t="s">
        <v>224</v>
      </c>
      <c r="G54" s="90" t="e">
        <f>VLOOKUP($D54,#REF!,9,0)</f>
        <v>#REF!</v>
      </c>
      <c r="H54" s="91" t="e">
        <f>VLOOKUP($D54,#REF!,4,0)</f>
        <v>#REF!</v>
      </c>
      <c r="I54" s="91" t="e">
        <f>VLOOKUP($D54,#REF!,5,0)</f>
        <v>#REF!</v>
      </c>
      <c r="J54" s="91" t="e">
        <f>VLOOKUP($D54,#REF!,6,0)</f>
        <v>#REF!</v>
      </c>
      <c r="K54" s="91" t="e">
        <f>VLOOKUP($D54,#REF!,7,0)</f>
        <v>#REF!</v>
      </c>
      <c r="L54" s="21" t="s">
        <v>194</v>
      </c>
      <c r="M54" s="62">
        <v>235</v>
      </c>
      <c r="N54" s="62">
        <v>356</v>
      </c>
      <c r="O54" s="62">
        <v>413</v>
      </c>
      <c r="P54" s="62">
        <v>769</v>
      </c>
      <c r="Q54" s="16"/>
      <c r="R54" s="52"/>
      <c r="S54" s="53" t="e">
        <f>VLOOKUP(T54,#REF!,4,0)</f>
        <v>#REF!</v>
      </c>
      <c r="T54" s="54">
        <v>44</v>
      </c>
      <c r="U54" s="55" t="s">
        <v>104</v>
      </c>
      <c r="V54" s="104" t="e">
        <f>VLOOKUP($T54,#REF!,17,0)</f>
        <v>#REF!</v>
      </c>
      <c r="W54" s="94" t="e">
        <f>VLOOKUP($T54,#REF!,13,0)</f>
        <v>#REF!</v>
      </c>
      <c r="X54" s="94" t="e">
        <f>VLOOKUP($T54,#REF!,14,0)</f>
        <v>#REF!</v>
      </c>
      <c r="Y54" s="94" t="e">
        <f>VLOOKUP($T54,#REF!,15,0)</f>
        <v>#REF!</v>
      </c>
      <c r="Z54" s="94" t="e">
        <f>VLOOKUP($T54,#REF!,16,0)</f>
        <v>#REF!</v>
      </c>
      <c r="AA54" s="21" t="s">
        <v>176</v>
      </c>
      <c r="AB54" s="56">
        <v>1143</v>
      </c>
      <c r="AC54" s="56">
        <v>973</v>
      </c>
      <c r="AD54" s="56">
        <v>376</v>
      </c>
      <c r="AE54" s="56">
        <v>1349</v>
      </c>
      <c r="AF54" s="16"/>
      <c r="AG54" s="16"/>
      <c r="AH54" s="26" t="s">
        <v>463</v>
      </c>
      <c r="AI54" s="27" t="s">
        <v>464</v>
      </c>
      <c r="AJ54" s="27" t="s">
        <v>603</v>
      </c>
      <c r="AK54" s="28" t="s">
        <v>604</v>
      </c>
      <c r="AL54" s="29">
        <v>42263</v>
      </c>
      <c r="AM54" s="30">
        <v>110</v>
      </c>
      <c r="AN54" s="30">
        <v>0</v>
      </c>
      <c r="AO54" s="30">
        <v>22</v>
      </c>
      <c r="AP54" s="30">
        <v>2</v>
      </c>
      <c r="AQ54" s="31"/>
    </row>
    <row r="55" spans="1:43" s="66" customFormat="1" ht="12.9" customHeight="1" x14ac:dyDescent="0.2">
      <c r="A55" s="16"/>
      <c r="B55" s="190"/>
      <c r="C55" s="192"/>
      <c r="D55" s="19"/>
      <c r="E55" s="19">
        <v>40140</v>
      </c>
      <c r="F55" s="20" t="s">
        <v>225</v>
      </c>
      <c r="G55" s="21" t="s">
        <v>530</v>
      </c>
      <c r="H55" s="92"/>
      <c r="I55" s="92"/>
      <c r="J55" s="92"/>
      <c r="K55" s="92"/>
      <c r="L55" s="21" t="s">
        <v>179</v>
      </c>
      <c r="M55" s="62">
        <v>82</v>
      </c>
      <c r="N55" s="62">
        <v>472</v>
      </c>
      <c r="O55" s="62">
        <v>174</v>
      </c>
      <c r="P55" s="62">
        <v>646</v>
      </c>
      <c r="Q55" s="16"/>
      <c r="R55" s="52"/>
      <c r="S55" s="53" t="e">
        <f>VLOOKUP(T55,#REF!,4,0)</f>
        <v>#REF!</v>
      </c>
      <c r="T55" s="54">
        <v>45</v>
      </c>
      <c r="U55" s="55" t="s">
        <v>105</v>
      </c>
      <c r="V55" s="104" t="e">
        <f>VLOOKUP($T55,#REF!,17,0)</f>
        <v>#REF!</v>
      </c>
      <c r="W55" s="94" t="e">
        <f>VLOOKUP($T55,#REF!,13,0)</f>
        <v>#REF!</v>
      </c>
      <c r="X55" s="94" t="e">
        <f>VLOOKUP($T55,#REF!,14,0)</f>
        <v>#REF!</v>
      </c>
      <c r="Y55" s="94" t="e">
        <f>VLOOKUP($T55,#REF!,15,0)</f>
        <v>#REF!</v>
      </c>
      <c r="Z55" s="94" t="e">
        <f>VLOOKUP($T55,#REF!,16,0)</f>
        <v>#REF!</v>
      </c>
      <c r="AA55" s="21" t="s">
        <v>176</v>
      </c>
      <c r="AB55" s="56">
        <v>338</v>
      </c>
      <c r="AC55" s="56">
        <v>0</v>
      </c>
      <c r="AD55" s="56">
        <v>615</v>
      </c>
      <c r="AE55" s="56">
        <v>615</v>
      </c>
      <c r="AF55" s="16"/>
      <c r="AG55" s="16"/>
      <c r="AH55" s="26" t="s">
        <v>465</v>
      </c>
      <c r="AI55" s="27" t="s">
        <v>466</v>
      </c>
      <c r="AJ55" s="27" t="s">
        <v>551</v>
      </c>
      <c r="AK55" s="28" t="s">
        <v>605</v>
      </c>
      <c r="AL55" s="29">
        <v>42263</v>
      </c>
      <c r="AM55" s="30">
        <v>136</v>
      </c>
      <c r="AN55" s="30">
        <v>0</v>
      </c>
      <c r="AO55" s="30">
        <v>12</v>
      </c>
      <c r="AP55" s="30">
        <v>12</v>
      </c>
      <c r="AQ55" s="31"/>
    </row>
    <row r="56" spans="1:43" s="66" customFormat="1" ht="12.9" customHeight="1" x14ac:dyDescent="0.2">
      <c r="A56" s="16"/>
      <c r="B56" s="190"/>
      <c r="C56" s="192"/>
      <c r="D56" s="19"/>
      <c r="E56" s="19">
        <v>40150</v>
      </c>
      <c r="F56" s="20" t="s">
        <v>226</v>
      </c>
      <c r="G56" s="21" t="s">
        <v>530</v>
      </c>
      <c r="H56" s="92"/>
      <c r="I56" s="92"/>
      <c r="J56" s="92"/>
      <c r="K56" s="92"/>
      <c r="L56" s="21" t="s">
        <v>179</v>
      </c>
      <c r="M56" s="62">
        <v>154</v>
      </c>
      <c r="N56" s="62">
        <v>575</v>
      </c>
      <c r="O56" s="62">
        <v>81</v>
      </c>
      <c r="P56" s="62">
        <v>656</v>
      </c>
      <c r="Q56" s="16"/>
      <c r="R56" s="52"/>
      <c r="S56" s="53" t="e">
        <f>VLOOKUP(T56,#REF!,4,0)</f>
        <v>#REF!</v>
      </c>
      <c r="T56" s="54">
        <v>46</v>
      </c>
      <c r="U56" s="55" t="s">
        <v>106</v>
      </c>
      <c r="V56" s="104" t="e">
        <f>VLOOKUP($T56,#REF!,17,0)</f>
        <v>#REF!</v>
      </c>
      <c r="W56" s="94" t="e">
        <f>VLOOKUP($T56,#REF!,13,0)</f>
        <v>#REF!</v>
      </c>
      <c r="X56" s="94" t="e">
        <f>VLOOKUP($T56,#REF!,14,0)</f>
        <v>#REF!</v>
      </c>
      <c r="Y56" s="94" t="e">
        <f>VLOOKUP($T56,#REF!,15,0)</f>
        <v>#REF!</v>
      </c>
      <c r="Z56" s="94" t="e">
        <f>VLOOKUP($T56,#REF!,16,0)</f>
        <v>#REF!</v>
      </c>
      <c r="AA56" s="21" t="s">
        <v>308</v>
      </c>
      <c r="AB56" s="56">
        <v>1566</v>
      </c>
      <c r="AC56" s="56">
        <v>1753</v>
      </c>
      <c r="AD56" s="56">
        <v>172</v>
      </c>
      <c r="AE56" s="56">
        <v>1925</v>
      </c>
      <c r="AF56" s="16"/>
      <c r="AG56" s="16"/>
      <c r="AH56" s="26" t="s">
        <v>467</v>
      </c>
      <c r="AI56" s="27" t="s">
        <v>468</v>
      </c>
      <c r="AJ56" s="27" t="s">
        <v>606</v>
      </c>
      <c r="AK56" s="28" t="s">
        <v>607</v>
      </c>
      <c r="AL56" s="29">
        <v>42262</v>
      </c>
      <c r="AM56" s="30">
        <v>1308</v>
      </c>
      <c r="AN56" s="30">
        <v>52</v>
      </c>
      <c r="AO56" s="30">
        <v>205</v>
      </c>
      <c r="AP56" s="30">
        <v>354</v>
      </c>
      <c r="AQ56" s="31"/>
    </row>
    <row r="57" spans="1:43" s="66" customFormat="1" ht="12.9" customHeight="1" x14ac:dyDescent="0.2">
      <c r="A57" s="16"/>
      <c r="B57" s="72">
        <v>5</v>
      </c>
      <c r="C57" s="53" t="s">
        <v>12</v>
      </c>
      <c r="D57" s="19"/>
      <c r="E57" s="19">
        <v>40160</v>
      </c>
      <c r="F57" s="20" t="s">
        <v>227</v>
      </c>
      <c r="G57" s="21" t="s">
        <v>530</v>
      </c>
      <c r="H57" s="92"/>
      <c r="I57" s="92"/>
      <c r="J57" s="92"/>
      <c r="K57" s="92"/>
      <c r="L57" s="21" t="s">
        <v>179</v>
      </c>
      <c r="M57" s="62">
        <v>400</v>
      </c>
      <c r="N57" s="62">
        <v>1189</v>
      </c>
      <c r="O57" s="62">
        <v>290</v>
      </c>
      <c r="P57" s="62">
        <v>1479</v>
      </c>
      <c r="Q57" s="16"/>
      <c r="R57" s="52"/>
      <c r="S57" s="53" t="e">
        <f>VLOOKUP(T57,#REF!,4,0)</f>
        <v>#REF!</v>
      </c>
      <c r="T57" s="54">
        <v>47</v>
      </c>
      <c r="U57" s="55" t="s">
        <v>107</v>
      </c>
      <c r="V57" s="104" t="e">
        <f>VLOOKUP($T57,#REF!,17,0)</f>
        <v>#REF!</v>
      </c>
      <c r="W57" s="94" t="e">
        <f>VLOOKUP($T57,#REF!,13,0)</f>
        <v>#REF!</v>
      </c>
      <c r="X57" s="94" t="e">
        <f>VLOOKUP($T57,#REF!,14,0)</f>
        <v>#REF!</v>
      </c>
      <c r="Y57" s="94" t="e">
        <f>VLOOKUP($T57,#REF!,15,0)</f>
        <v>#REF!</v>
      </c>
      <c r="Z57" s="94" t="e">
        <f>VLOOKUP($T57,#REF!,16,0)</f>
        <v>#REF!</v>
      </c>
      <c r="AA57" s="21" t="s">
        <v>308</v>
      </c>
      <c r="AB57" s="56">
        <v>929</v>
      </c>
      <c r="AC57" s="56">
        <v>281</v>
      </c>
      <c r="AD57" s="56">
        <v>258</v>
      </c>
      <c r="AE57" s="56">
        <v>539</v>
      </c>
      <c r="AF57" s="16"/>
      <c r="AG57" s="16"/>
      <c r="AH57" s="26" t="s">
        <v>469</v>
      </c>
      <c r="AI57" s="27" t="s">
        <v>470</v>
      </c>
      <c r="AJ57" s="27" t="s">
        <v>608</v>
      </c>
      <c r="AK57" s="28" t="s">
        <v>609</v>
      </c>
      <c r="AL57" s="29">
        <v>42262</v>
      </c>
      <c r="AM57" s="30">
        <v>11153</v>
      </c>
      <c r="AN57" s="30">
        <v>0</v>
      </c>
      <c r="AO57" s="30">
        <v>0</v>
      </c>
      <c r="AP57" s="30">
        <v>0</v>
      </c>
      <c r="AQ57" s="31"/>
    </row>
    <row r="58" spans="1:43" s="66" customFormat="1" ht="12.9" customHeight="1" x14ac:dyDescent="0.2">
      <c r="A58" s="16"/>
      <c r="B58" s="189">
        <v>34</v>
      </c>
      <c r="C58" s="191" t="s">
        <v>13</v>
      </c>
      <c r="D58" s="85">
        <v>40110</v>
      </c>
      <c r="E58" s="19">
        <v>40170</v>
      </c>
      <c r="F58" s="20" t="s">
        <v>228</v>
      </c>
      <c r="G58" s="90" t="e">
        <f>VLOOKUP($D58,#REF!,9,0)</f>
        <v>#REF!</v>
      </c>
      <c r="H58" s="91" t="e">
        <f>VLOOKUP($D58,#REF!,4,0)</f>
        <v>#REF!</v>
      </c>
      <c r="I58" s="91" t="e">
        <f>VLOOKUP($D58,#REF!,5,0)</f>
        <v>#REF!</v>
      </c>
      <c r="J58" s="91" t="e">
        <f>VLOOKUP($D58,#REF!,6,0)</f>
        <v>#REF!</v>
      </c>
      <c r="K58" s="91" t="e">
        <f>VLOOKUP($D58,#REF!,7,0)</f>
        <v>#REF!</v>
      </c>
      <c r="L58" s="21" t="s">
        <v>176</v>
      </c>
      <c r="M58" s="62">
        <v>3721</v>
      </c>
      <c r="N58" s="62">
        <v>2417</v>
      </c>
      <c r="O58" s="62">
        <v>669</v>
      </c>
      <c r="P58" s="62">
        <v>3086</v>
      </c>
      <c r="Q58" s="16"/>
      <c r="R58" s="52"/>
      <c r="S58" s="53" t="e">
        <f>VLOOKUP(T58,#REF!,4,0)</f>
        <v>#REF!</v>
      </c>
      <c r="T58" s="54">
        <v>48</v>
      </c>
      <c r="U58" s="55" t="s">
        <v>108</v>
      </c>
      <c r="V58" s="104" t="e">
        <f>VLOOKUP($T58,#REF!,17,0)</f>
        <v>#REF!</v>
      </c>
      <c r="W58" s="94" t="e">
        <f>VLOOKUP($T58,#REF!,13,0)</f>
        <v>#REF!</v>
      </c>
      <c r="X58" s="94" t="e">
        <f>VLOOKUP($T58,#REF!,14,0)</f>
        <v>#REF!</v>
      </c>
      <c r="Y58" s="94" t="e">
        <f>VLOOKUP($T58,#REF!,15,0)</f>
        <v>#REF!</v>
      </c>
      <c r="Z58" s="94" t="e">
        <f>VLOOKUP($T58,#REF!,16,0)</f>
        <v>#REF!</v>
      </c>
      <c r="AA58" s="21" t="s">
        <v>308</v>
      </c>
      <c r="AB58" s="56">
        <v>776</v>
      </c>
      <c r="AC58" s="56">
        <v>1099</v>
      </c>
      <c r="AD58" s="56">
        <v>349</v>
      </c>
      <c r="AE58" s="56">
        <v>1448</v>
      </c>
      <c r="AF58" s="16"/>
      <c r="AG58" s="16"/>
      <c r="AH58" s="26" t="s">
        <v>471</v>
      </c>
      <c r="AI58" s="27" t="s">
        <v>472</v>
      </c>
      <c r="AJ58" s="27" t="s">
        <v>610</v>
      </c>
      <c r="AK58" s="28" t="s">
        <v>611</v>
      </c>
      <c r="AL58" s="29">
        <v>42346</v>
      </c>
      <c r="AM58" s="30">
        <v>677</v>
      </c>
      <c r="AN58" s="30">
        <v>0</v>
      </c>
      <c r="AO58" s="30">
        <v>12</v>
      </c>
      <c r="AP58" s="30">
        <v>18</v>
      </c>
      <c r="AQ58" s="31"/>
    </row>
    <row r="59" spans="1:43" s="66" customFormat="1" ht="12.9" customHeight="1" x14ac:dyDescent="0.2">
      <c r="A59" s="16"/>
      <c r="B59" s="190"/>
      <c r="C59" s="192"/>
      <c r="D59" s="85">
        <v>40120</v>
      </c>
      <c r="E59" s="19">
        <v>40180</v>
      </c>
      <c r="F59" s="20" t="s">
        <v>229</v>
      </c>
      <c r="G59" s="90" t="e">
        <f>VLOOKUP($D59,#REF!,9,0)</f>
        <v>#REF!</v>
      </c>
      <c r="H59" s="91" t="e">
        <f>VLOOKUP($D59,#REF!,4,0)</f>
        <v>#REF!</v>
      </c>
      <c r="I59" s="91" t="e">
        <f>VLOOKUP($D59,#REF!,5,0)</f>
        <v>#REF!</v>
      </c>
      <c r="J59" s="91" t="e">
        <f>VLOOKUP($D59,#REF!,6,0)</f>
        <v>#REF!</v>
      </c>
      <c r="K59" s="91" t="e">
        <f>VLOOKUP($D59,#REF!,7,0)</f>
        <v>#REF!</v>
      </c>
      <c r="L59" s="21" t="s">
        <v>184</v>
      </c>
      <c r="M59" s="62">
        <v>133</v>
      </c>
      <c r="N59" s="62">
        <v>64</v>
      </c>
      <c r="O59" s="62">
        <v>213</v>
      </c>
      <c r="P59" s="62">
        <v>277</v>
      </c>
      <c r="Q59" s="16"/>
      <c r="R59" s="52"/>
      <c r="S59" s="53" t="e">
        <f>VLOOKUP(T59,#REF!,4,0)</f>
        <v>#REF!</v>
      </c>
      <c r="T59" s="54">
        <v>49</v>
      </c>
      <c r="U59" s="55" t="s">
        <v>109</v>
      </c>
      <c r="V59" s="104" t="e">
        <f>VLOOKUP($T59,#REF!,17,0)</f>
        <v>#REF!</v>
      </c>
      <c r="W59" s="94" t="e">
        <f>VLOOKUP($T59,#REF!,13,0)</f>
        <v>#REF!</v>
      </c>
      <c r="X59" s="94" t="e">
        <f>VLOOKUP($T59,#REF!,14,0)</f>
        <v>#REF!</v>
      </c>
      <c r="Y59" s="94" t="e">
        <f>VLOOKUP($T59,#REF!,15,0)</f>
        <v>#REF!</v>
      </c>
      <c r="Z59" s="94" t="e">
        <f>VLOOKUP($T59,#REF!,16,0)</f>
        <v>#REF!</v>
      </c>
      <c r="AA59" s="21" t="s">
        <v>308</v>
      </c>
      <c r="AB59" s="56">
        <v>815</v>
      </c>
      <c r="AC59" s="56">
        <v>0</v>
      </c>
      <c r="AD59" s="56">
        <v>952</v>
      </c>
      <c r="AE59" s="56">
        <v>952</v>
      </c>
      <c r="AF59" s="16"/>
      <c r="AG59" s="16"/>
      <c r="AH59" s="26" t="s">
        <v>473</v>
      </c>
      <c r="AI59" s="27" t="s">
        <v>474</v>
      </c>
      <c r="AJ59" s="27" t="s">
        <v>606</v>
      </c>
      <c r="AK59" s="28" t="s">
        <v>612</v>
      </c>
      <c r="AL59" s="29">
        <v>42262</v>
      </c>
      <c r="AM59" s="30">
        <v>803</v>
      </c>
      <c r="AN59" s="30">
        <v>0</v>
      </c>
      <c r="AO59" s="30">
        <v>532</v>
      </c>
      <c r="AP59" s="30">
        <v>180</v>
      </c>
      <c r="AQ59" s="31"/>
    </row>
    <row r="60" spans="1:43" s="66" customFormat="1" ht="12.9" customHeight="1" x14ac:dyDescent="0.2">
      <c r="A60" s="16"/>
      <c r="B60" s="190"/>
      <c r="C60" s="192"/>
      <c r="D60" s="85">
        <v>40130</v>
      </c>
      <c r="E60" s="19">
        <v>40190</v>
      </c>
      <c r="F60" s="20" t="s">
        <v>230</v>
      </c>
      <c r="G60" s="90" t="e">
        <f>VLOOKUP($D60,#REF!,9,0)</f>
        <v>#REF!</v>
      </c>
      <c r="H60" s="91" t="e">
        <f>VLOOKUP($D60,#REF!,4,0)</f>
        <v>#REF!</v>
      </c>
      <c r="I60" s="91" t="e">
        <f>VLOOKUP($D60,#REF!,5,0)</f>
        <v>#REF!</v>
      </c>
      <c r="J60" s="91" t="e">
        <f>VLOOKUP($D60,#REF!,6,0)</f>
        <v>#REF!</v>
      </c>
      <c r="K60" s="91" t="e">
        <f>VLOOKUP($D60,#REF!,7,0)</f>
        <v>#REF!</v>
      </c>
      <c r="L60" s="21" t="s">
        <v>176</v>
      </c>
      <c r="M60" s="62">
        <v>783</v>
      </c>
      <c r="N60" s="62">
        <v>1192</v>
      </c>
      <c r="O60" s="62">
        <v>260</v>
      </c>
      <c r="P60" s="62">
        <v>1452</v>
      </c>
      <c r="Q60" s="16"/>
      <c r="R60" s="52"/>
      <c r="S60" s="53" t="e">
        <f>VLOOKUP(T60,#REF!,4,0)</f>
        <v>#REF!</v>
      </c>
      <c r="T60" s="54">
        <v>50</v>
      </c>
      <c r="U60" s="55" t="s">
        <v>110</v>
      </c>
      <c r="V60" s="104" t="e">
        <f>VLOOKUP($T60,#REF!,17,0)</f>
        <v>#REF!</v>
      </c>
      <c r="W60" s="94" t="e">
        <f>VLOOKUP($T60,#REF!,13,0)</f>
        <v>#REF!</v>
      </c>
      <c r="X60" s="94" t="e">
        <f>VLOOKUP($T60,#REF!,14,0)</f>
        <v>#REF!</v>
      </c>
      <c r="Y60" s="94" t="e">
        <f>VLOOKUP($T60,#REF!,15,0)</f>
        <v>#REF!</v>
      </c>
      <c r="Z60" s="94" t="e">
        <f>VLOOKUP($T60,#REF!,16,0)</f>
        <v>#REF!</v>
      </c>
      <c r="AA60" s="21" t="s">
        <v>308</v>
      </c>
      <c r="AB60" s="56">
        <v>276</v>
      </c>
      <c r="AC60" s="56">
        <v>0</v>
      </c>
      <c r="AD60" s="56">
        <v>1025</v>
      </c>
      <c r="AE60" s="56">
        <v>1025</v>
      </c>
      <c r="AF60" s="16"/>
      <c r="AG60" s="16"/>
      <c r="AH60" s="26" t="s">
        <v>475</v>
      </c>
      <c r="AI60" s="27" t="s">
        <v>476</v>
      </c>
      <c r="AJ60" s="27" t="s">
        <v>576</v>
      </c>
      <c r="AK60" s="28" t="s">
        <v>613</v>
      </c>
      <c r="AL60" s="29">
        <v>42262</v>
      </c>
      <c r="AM60" s="30">
        <v>79</v>
      </c>
      <c r="AN60" s="30">
        <v>1</v>
      </c>
      <c r="AO60" s="30">
        <v>2</v>
      </c>
      <c r="AP60" s="30">
        <v>8</v>
      </c>
      <c r="AQ60" s="31"/>
    </row>
    <row r="61" spans="1:43" s="66" customFormat="1" ht="12.9" customHeight="1" x14ac:dyDescent="0.2">
      <c r="A61" s="16"/>
      <c r="B61" s="190"/>
      <c r="C61" s="192"/>
      <c r="D61" s="19"/>
      <c r="E61" s="19">
        <v>40200</v>
      </c>
      <c r="F61" s="20" t="s">
        <v>231</v>
      </c>
      <c r="G61" s="21" t="s">
        <v>530</v>
      </c>
      <c r="H61" s="92"/>
      <c r="I61" s="92"/>
      <c r="J61" s="92"/>
      <c r="K61" s="92"/>
      <c r="L61" s="21" t="s">
        <v>184</v>
      </c>
      <c r="M61" s="62">
        <v>206</v>
      </c>
      <c r="N61" s="62">
        <v>331</v>
      </c>
      <c r="O61" s="62">
        <v>184</v>
      </c>
      <c r="P61" s="62">
        <v>515</v>
      </c>
      <c r="Q61" s="16"/>
      <c r="R61" s="52"/>
      <c r="S61" s="53" t="e">
        <f>VLOOKUP(T61,#REF!,4,0)</f>
        <v>#REF!</v>
      </c>
      <c r="T61" s="54">
        <v>51</v>
      </c>
      <c r="U61" s="55" t="s">
        <v>111</v>
      </c>
      <c r="V61" s="104" t="e">
        <f>VLOOKUP($T61,#REF!,17,0)</f>
        <v>#REF!</v>
      </c>
      <c r="W61" s="94" t="e">
        <f>VLOOKUP($T61,#REF!,13,0)</f>
        <v>#REF!</v>
      </c>
      <c r="X61" s="94" t="e">
        <f>VLOOKUP($T61,#REF!,14,0)</f>
        <v>#REF!</v>
      </c>
      <c r="Y61" s="94" t="e">
        <f>VLOOKUP($T61,#REF!,15,0)</f>
        <v>#REF!</v>
      </c>
      <c r="Z61" s="94" t="e">
        <f>VLOOKUP($T61,#REF!,16,0)</f>
        <v>#REF!</v>
      </c>
      <c r="AA61" s="21" t="s">
        <v>308</v>
      </c>
      <c r="AB61" s="56">
        <v>112</v>
      </c>
      <c r="AC61" s="56">
        <v>8</v>
      </c>
      <c r="AD61" s="56">
        <v>371</v>
      </c>
      <c r="AE61" s="56">
        <v>379</v>
      </c>
      <c r="AF61" s="16"/>
      <c r="AG61" s="16"/>
      <c r="AH61" s="26" t="s">
        <v>477</v>
      </c>
      <c r="AI61" s="27" t="s">
        <v>478</v>
      </c>
      <c r="AJ61" s="27" t="s">
        <v>614</v>
      </c>
      <c r="AK61" s="28" t="s">
        <v>615</v>
      </c>
      <c r="AL61" s="29">
        <v>42263</v>
      </c>
      <c r="AM61" s="30">
        <v>163</v>
      </c>
      <c r="AN61" s="30">
        <v>39</v>
      </c>
      <c r="AO61" s="30">
        <v>0</v>
      </c>
      <c r="AP61" s="30">
        <v>29</v>
      </c>
      <c r="AQ61" s="31"/>
    </row>
    <row r="62" spans="1:43" s="66" customFormat="1" ht="12.9" customHeight="1" x14ac:dyDescent="0.2">
      <c r="A62" s="16"/>
      <c r="B62" s="189">
        <v>35</v>
      </c>
      <c r="C62" s="192" t="s">
        <v>14</v>
      </c>
      <c r="D62" s="19"/>
      <c r="E62" s="19">
        <v>40210</v>
      </c>
      <c r="F62" s="20" t="s">
        <v>232</v>
      </c>
      <c r="G62" s="21" t="s">
        <v>530</v>
      </c>
      <c r="H62" s="92"/>
      <c r="I62" s="92"/>
      <c r="J62" s="92"/>
      <c r="K62" s="92"/>
      <c r="L62" s="21" t="s">
        <v>184</v>
      </c>
      <c r="M62" s="62">
        <v>464</v>
      </c>
      <c r="N62" s="62">
        <v>1039</v>
      </c>
      <c r="O62" s="62">
        <v>256</v>
      </c>
      <c r="P62" s="62">
        <v>1295</v>
      </c>
      <c r="Q62" s="16"/>
      <c r="R62" s="52"/>
      <c r="S62" s="53" t="e">
        <f>VLOOKUP(T62,#REF!,4,0)</f>
        <v>#REF!</v>
      </c>
      <c r="T62" s="54">
        <v>52</v>
      </c>
      <c r="U62" s="55" t="s">
        <v>536</v>
      </c>
      <c r="V62" s="104" t="e">
        <f>VLOOKUP($T62,#REF!,17,0)</f>
        <v>#REF!</v>
      </c>
      <c r="W62" s="94" t="e">
        <f>VLOOKUP($T62,#REF!,13,0)</f>
        <v>#REF!</v>
      </c>
      <c r="X62" s="94" t="e">
        <f>VLOOKUP($T62,#REF!,14,0)</f>
        <v>#REF!</v>
      </c>
      <c r="Y62" s="94" t="e">
        <f>VLOOKUP($T62,#REF!,15,0)</f>
        <v>#REF!</v>
      </c>
      <c r="Z62" s="94" t="e">
        <f>VLOOKUP($T62,#REF!,16,0)</f>
        <v>#REF!</v>
      </c>
      <c r="AA62" s="21" t="s">
        <v>308</v>
      </c>
      <c r="AB62" s="56">
        <v>323</v>
      </c>
      <c r="AC62" s="56">
        <v>784</v>
      </c>
      <c r="AD62" s="56">
        <v>20</v>
      </c>
      <c r="AE62" s="56">
        <v>804</v>
      </c>
      <c r="AF62" s="16"/>
      <c r="AG62" s="16"/>
      <c r="AH62" s="26" t="s">
        <v>479</v>
      </c>
      <c r="AI62" s="27" t="s">
        <v>480</v>
      </c>
      <c r="AJ62" s="27" t="s">
        <v>551</v>
      </c>
      <c r="AK62" s="28" t="s">
        <v>616</v>
      </c>
      <c r="AL62" s="29">
        <v>42263</v>
      </c>
      <c r="AM62" s="30">
        <v>631</v>
      </c>
      <c r="AN62" s="30">
        <v>0</v>
      </c>
      <c r="AO62" s="30">
        <v>31</v>
      </c>
      <c r="AP62" s="30">
        <v>44</v>
      </c>
      <c r="AQ62" s="31"/>
    </row>
    <row r="63" spans="1:43" s="66" customFormat="1" ht="12.9" customHeight="1" x14ac:dyDescent="0.2">
      <c r="A63" s="16"/>
      <c r="B63" s="190"/>
      <c r="C63" s="192"/>
      <c r="D63" s="85">
        <v>40160</v>
      </c>
      <c r="E63" s="19">
        <v>40220</v>
      </c>
      <c r="F63" s="20" t="s">
        <v>233</v>
      </c>
      <c r="G63" s="90" t="e">
        <f>VLOOKUP($D63,#REF!,9,0)</f>
        <v>#REF!</v>
      </c>
      <c r="H63" s="91" t="e">
        <f>VLOOKUP($D63,#REF!,4,0)</f>
        <v>#REF!</v>
      </c>
      <c r="I63" s="91" t="e">
        <f>VLOOKUP($D63,#REF!,5,0)</f>
        <v>#REF!</v>
      </c>
      <c r="J63" s="91" t="e">
        <f>VLOOKUP($D63,#REF!,6,0)</f>
        <v>#REF!</v>
      </c>
      <c r="K63" s="91" t="e">
        <f>VLOOKUP($D63,#REF!,7,0)</f>
        <v>#REF!</v>
      </c>
      <c r="L63" s="21" t="s">
        <v>184</v>
      </c>
      <c r="M63" s="62">
        <v>590</v>
      </c>
      <c r="N63" s="62">
        <v>1131</v>
      </c>
      <c r="O63" s="62">
        <v>721</v>
      </c>
      <c r="P63" s="62">
        <v>1852</v>
      </c>
      <c r="Q63" s="16"/>
      <c r="R63" s="52"/>
      <c r="S63" s="53" t="e">
        <f>VLOOKUP(T63,#REF!,4,0)</f>
        <v>#REF!</v>
      </c>
      <c r="T63" s="54">
        <v>53</v>
      </c>
      <c r="U63" s="55" t="s">
        <v>112</v>
      </c>
      <c r="V63" s="104" t="e">
        <f>VLOOKUP($T63,#REF!,17,0)</f>
        <v>#REF!</v>
      </c>
      <c r="W63" s="94" t="e">
        <f>VLOOKUP($T63,#REF!,13,0)</f>
        <v>#REF!</v>
      </c>
      <c r="X63" s="94" t="e">
        <f>VLOOKUP($T63,#REF!,14,0)</f>
        <v>#REF!</v>
      </c>
      <c r="Y63" s="94" t="e">
        <f>VLOOKUP($T63,#REF!,15,0)</f>
        <v>#REF!</v>
      </c>
      <c r="Z63" s="94" t="e">
        <f>VLOOKUP($T63,#REF!,16,0)</f>
        <v>#REF!</v>
      </c>
      <c r="AA63" s="21" t="s">
        <v>308</v>
      </c>
      <c r="AB63" s="56">
        <v>376</v>
      </c>
      <c r="AC63" s="56">
        <v>282</v>
      </c>
      <c r="AD63" s="56">
        <v>240</v>
      </c>
      <c r="AE63" s="56">
        <v>522</v>
      </c>
      <c r="AF63" s="16"/>
      <c r="AG63" s="16"/>
      <c r="AH63" s="26" t="s">
        <v>481</v>
      </c>
      <c r="AI63" s="27" t="s">
        <v>482</v>
      </c>
      <c r="AJ63" s="27" t="s">
        <v>578</v>
      </c>
      <c r="AK63" s="28" t="s">
        <v>617</v>
      </c>
      <c r="AL63" s="29">
        <v>42263</v>
      </c>
      <c r="AM63" s="30">
        <v>92</v>
      </c>
      <c r="AN63" s="30">
        <v>0</v>
      </c>
      <c r="AO63" s="30">
        <v>300</v>
      </c>
      <c r="AP63" s="30">
        <v>521</v>
      </c>
      <c r="AQ63" s="31"/>
    </row>
    <row r="64" spans="1:43" s="66" customFormat="1" ht="12.9" customHeight="1" x14ac:dyDescent="0.2">
      <c r="A64" s="16"/>
      <c r="B64" s="190"/>
      <c r="C64" s="192"/>
      <c r="D64" s="19"/>
      <c r="E64" s="19">
        <v>40230</v>
      </c>
      <c r="F64" s="20" t="s">
        <v>234</v>
      </c>
      <c r="G64" s="21" t="s">
        <v>530</v>
      </c>
      <c r="H64" s="92"/>
      <c r="I64" s="92"/>
      <c r="J64" s="92"/>
      <c r="K64" s="92"/>
      <c r="L64" s="21" t="s">
        <v>184</v>
      </c>
      <c r="M64" s="62">
        <v>597</v>
      </c>
      <c r="N64" s="62">
        <v>1088</v>
      </c>
      <c r="O64" s="62">
        <v>261</v>
      </c>
      <c r="P64" s="62">
        <v>1349</v>
      </c>
      <c r="Q64" s="16"/>
      <c r="R64" s="52"/>
      <c r="S64" s="53" t="e">
        <f>VLOOKUP(T64,#REF!,4,0)</f>
        <v>#REF!</v>
      </c>
      <c r="T64" s="54">
        <v>54</v>
      </c>
      <c r="U64" s="55" t="s">
        <v>113</v>
      </c>
      <c r="V64" s="104" t="e">
        <f>VLOOKUP($T64,#REF!,17,0)</f>
        <v>#REF!</v>
      </c>
      <c r="W64" s="94" t="e">
        <f>VLOOKUP($T64,#REF!,13,0)</f>
        <v>#REF!</v>
      </c>
      <c r="X64" s="94" t="e">
        <f>VLOOKUP($T64,#REF!,14,0)</f>
        <v>#REF!</v>
      </c>
      <c r="Y64" s="94" t="e">
        <f>VLOOKUP($T64,#REF!,15,0)</f>
        <v>#REF!</v>
      </c>
      <c r="Z64" s="94" t="e">
        <f>VLOOKUP($T64,#REF!,16,0)</f>
        <v>#REF!</v>
      </c>
      <c r="AA64" s="21" t="s">
        <v>308</v>
      </c>
      <c r="AB64" s="56">
        <v>329</v>
      </c>
      <c r="AC64" s="56">
        <v>391</v>
      </c>
      <c r="AD64" s="56">
        <v>114</v>
      </c>
      <c r="AE64" s="56">
        <v>505</v>
      </c>
      <c r="AF64" s="16"/>
      <c r="AG64" s="16"/>
      <c r="AH64" s="26" t="s">
        <v>483</v>
      </c>
      <c r="AI64" s="27" t="s">
        <v>484</v>
      </c>
      <c r="AJ64" s="27" t="s">
        <v>578</v>
      </c>
      <c r="AK64" s="28" t="s">
        <v>618</v>
      </c>
      <c r="AL64" s="29">
        <v>42263</v>
      </c>
      <c r="AM64" s="30">
        <v>206</v>
      </c>
      <c r="AN64" s="30">
        <v>1</v>
      </c>
      <c r="AO64" s="30">
        <v>0</v>
      </c>
      <c r="AP64" s="30">
        <v>0</v>
      </c>
      <c r="AQ64" s="31"/>
    </row>
    <row r="65" spans="1:43" s="66" customFormat="1" ht="12.9" customHeight="1" x14ac:dyDescent="0.2">
      <c r="A65" s="16"/>
      <c r="B65" s="190"/>
      <c r="C65" s="192"/>
      <c r="D65" s="19"/>
      <c r="E65" s="19">
        <v>40240</v>
      </c>
      <c r="F65" s="20" t="s">
        <v>235</v>
      </c>
      <c r="G65" s="21" t="s">
        <v>530</v>
      </c>
      <c r="H65" s="92"/>
      <c r="I65" s="92"/>
      <c r="J65" s="92"/>
      <c r="K65" s="92"/>
      <c r="L65" s="21" t="s">
        <v>179</v>
      </c>
      <c r="M65" s="62">
        <v>320</v>
      </c>
      <c r="N65" s="62">
        <v>1099</v>
      </c>
      <c r="O65" s="62">
        <v>118</v>
      </c>
      <c r="P65" s="62">
        <v>1217</v>
      </c>
      <c r="Q65" s="16"/>
      <c r="R65" s="52"/>
      <c r="S65" s="53" t="e">
        <f>VLOOKUP(T65,#REF!,4,0)</f>
        <v>#REF!</v>
      </c>
      <c r="T65" s="54">
        <v>55</v>
      </c>
      <c r="U65" s="55" t="s">
        <v>114</v>
      </c>
      <c r="V65" s="104" t="e">
        <f>VLOOKUP($T65,#REF!,17,0)</f>
        <v>#REF!</v>
      </c>
      <c r="W65" s="94" t="e">
        <f>VLOOKUP($T65,#REF!,13,0)</f>
        <v>#REF!</v>
      </c>
      <c r="X65" s="94" t="e">
        <f>VLOOKUP($T65,#REF!,14,0)</f>
        <v>#REF!</v>
      </c>
      <c r="Y65" s="94" t="e">
        <f>VLOOKUP($T65,#REF!,15,0)</f>
        <v>#REF!</v>
      </c>
      <c r="Z65" s="94" t="e">
        <f>VLOOKUP($T65,#REF!,16,0)</f>
        <v>#REF!</v>
      </c>
      <c r="AA65" s="21" t="s">
        <v>308</v>
      </c>
      <c r="AB65" s="56">
        <v>116</v>
      </c>
      <c r="AC65" s="56">
        <v>142</v>
      </c>
      <c r="AD65" s="56">
        <v>192</v>
      </c>
      <c r="AE65" s="56">
        <v>334</v>
      </c>
      <c r="AF65" s="16"/>
      <c r="AG65" s="16"/>
      <c r="AH65" s="32"/>
      <c r="AI65" s="33"/>
      <c r="AJ65" s="34"/>
      <c r="AK65" s="35"/>
      <c r="AL65" s="36"/>
      <c r="AM65" s="37"/>
      <c r="AN65" s="37"/>
      <c r="AO65" s="38"/>
      <c r="AP65" s="38"/>
      <c r="AQ65" s="16"/>
    </row>
    <row r="66" spans="1:43" s="66" customFormat="1" ht="12.9" customHeight="1" x14ac:dyDescent="0.2">
      <c r="A66" s="16"/>
      <c r="B66" s="190"/>
      <c r="C66" s="192"/>
      <c r="D66" s="85">
        <v>40170</v>
      </c>
      <c r="E66" s="19">
        <v>40250</v>
      </c>
      <c r="F66" s="20" t="s">
        <v>236</v>
      </c>
      <c r="G66" s="90" t="e">
        <f>VLOOKUP($D66,#REF!,9,0)</f>
        <v>#REF!</v>
      </c>
      <c r="H66" s="91" t="e">
        <f>VLOOKUP($D66,#REF!,4,0)</f>
        <v>#REF!</v>
      </c>
      <c r="I66" s="91" t="e">
        <f>VLOOKUP($D66,#REF!,5,0)</f>
        <v>#REF!</v>
      </c>
      <c r="J66" s="91" t="e">
        <f>VLOOKUP($D66,#REF!,6,0)</f>
        <v>#REF!</v>
      </c>
      <c r="K66" s="91" t="e">
        <f>VLOOKUP($D66,#REF!,7,0)</f>
        <v>#REF!</v>
      </c>
      <c r="L66" s="21" t="s">
        <v>203</v>
      </c>
      <c r="M66" s="62">
        <v>190</v>
      </c>
      <c r="N66" s="62">
        <v>635</v>
      </c>
      <c r="O66" s="62">
        <v>87</v>
      </c>
      <c r="P66" s="62">
        <v>722</v>
      </c>
      <c r="Q66" s="16"/>
      <c r="R66" s="52"/>
      <c r="S66" s="53" t="e">
        <f>VLOOKUP(T66,#REF!,4,0)</f>
        <v>#REF!</v>
      </c>
      <c r="T66" s="54">
        <v>56</v>
      </c>
      <c r="U66" s="55" t="s">
        <v>115</v>
      </c>
      <c r="V66" s="104" t="e">
        <f>VLOOKUP($T66,#REF!,17,0)</f>
        <v>#REF!</v>
      </c>
      <c r="W66" s="94" t="e">
        <f>VLOOKUP($T66,#REF!,13,0)</f>
        <v>#REF!</v>
      </c>
      <c r="X66" s="94" t="e">
        <f>VLOOKUP($T66,#REF!,14,0)</f>
        <v>#REF!</v>
      </c>
      <c r="Y66" s="94" t="e">
        <f>VLOOKUP($T66,#REF!,15,0)</f>
        <v>#REF!</v>
      </c>
      <c r="Z66" s="94" t="e">
        <f>VLOOKUP($T66,#REF!,16,0)</f>
        <v>#REF!</v>
      </c>
      <c r="AA66" s="21" t="s">
        <v>308</v>
      </c>
      <c r="AB66" s="56">
        <v>21</v>
      </c>
      <c r="AC66" s="56">
        <v>819</v>
      </c>
      <c r="AD66" s="56">
        <v>156</v>
      </c>
      <c r="AE66" s="56">
        <v>975</v>
      </c>
      <c r="AF66" s="16"/>
      <c r="AG66" s="16"/>
      <c r="AH66" s="39"/>
      <c r="AI66" s="40"/>
      <c r="AJ66" s="41"/>
      <c r="AK66" s="16"/>
      <c r="AL66" s="16"/>
      <c r="AM66" s="16"/>
      <c r="AN66" s="16"/>
      <c r="AO66" s="16"/>
      <c r="AP66" s="16"/>
      <c r="AQ66" s="16"/>
    </row>
    <row r="67" spans="1:43" s="66" customFormat="1" ht="12.9" customHeight="1" x14ac:dyDescent="0.2">
      <c r="A67" s="16"/>
      <c r="B67" s="190"/>
      <c r="C67" s="192"/>
      <c r="D67" s="19"/>
      <c r="E67" s="19">
        <v>40260</v>
      </c>
      <c r="F67" s="20" t="s">
        <v>237</v>
      </c>
      <c r="G67" s="21" t="s">
        <v>530</v>
      </c>
      <c r="H67" s="92"/>
      <c r="I67" s="92"/>
      <c r="J67" s="92"/>
      <c r="K67" s="92"/>
      <c r="L67" s="21" t="s">
        <v>179</v>
      </c>
      <c r="M67" s="62">
        <v>387</v>
      </c>
      <c r="N67" s="62">
        <v>510</v>
      </c>
      <c r="O67" s="62">
        <v>111</v>
      </c>
      <c r="P67" s="62">
        <v>621</v>
      </c>
      <c r="Q67" s="16"/>
      <c r="R67" s="52"/>
      <c r="S67" s="53" t="e">
        <f>VLOOKUP(T67,#REF!,4,0)</f>
        <v>#REF!</v>
      </c>
      <c r="T67" s="54">
        <v>57</v>
      </c>
      <c r="U67" s="55" t="s">
        <v>116</v>
      </c>
      <c r="V67" s="104" t="e">
        <f>VLOOKUP($T67,#REF!,17,0)</f>
        <v>#REF!</v>
      </c>
      <c r="W67" s="94" t="e">
        <f>VLOOKUP($T67,#REF!,13,0)</f>
        <v>#REF!</v>
      </c>
      <c r="X67" s="94" t="e">
        <f>VLOOKUP($T67,#REF!,14,0)</f>
        <v>#REF!</v>
      </c>
      <c r="Y67" s="94" t="e">
        <f>VLOOKUP($T67,#REF!,15,0)</f>
        <v>#REF!</v>
      </c>
      <c r="Z67" s="94" t="e">
        <f>VLOOKUP($T67,#REF!,16,0)</f>
        <v>#REF!</v>
      </c>
      <c r="AA67" s="21" t="s">
        <v>308</v>
      </c>
      <c r="AB67" s="56">
        <v>744</v>
      </c>
      <c r="AC67" s="56">
        <v>666</v>
      </c>
      <c r="AD67" s="56">
        <v>91</v>
      </c>
      <c r="AE67" s="56">
        <v>757</v>
      </c>
      <c r="AF67" s="16"/>
      <c r="AG67" s="16"/>
      <c r="AH67" s="39"/>
      <c r="AI67" s="40"/>
      <c r="AJ67" s="41"/>
      <c r="AK67" s="16"/>
      <c r="AL67" s="16"/>
      <c r="AM67" s="16"/>
      <c r="AN67" s="16"/>
      <c r="AO67" s="16"/>
      <c r="AP67" s="16"/>
      <c r="AQ67" s="16"/>
    </row>
    <row r="68" spans="1:43" s="66" customFormat="1" ht="12.9" customHeight="1" x14ac:dyDescent="0.2">
      <c r="A68" s="16"/>
      <c r="B68" s="72">
        <v>40</v>
      </c>
      <c r="C68" s="53" t="s">
        <v>15</v>
      </c>
      <c r="D68" s="85">
        <v>40190</v>
      </c>
      <c r="E68" s="19">
        <v>40270</v>
      </c>
      <c r="F68" s="20" t="s">
        <v>238</v>
      </c>
      <c r="G68" s="90" t="e">
        <f>VLOOKUP($D68,#REF!,9,0)</f>
        <v>#REF!</v>
      </c>
      <c r="H68" s="91" t="e">
        <f>VLOOKUP($D68,#REF!,4,0)</f>
        <v>#REF!</v>
      </c>
      <c r="I68" s="91" t="e">
        <f>VLOOKUP($D68,#REF!,5,0)</f>
        <v>#REF!</v>
      </c>
      <c r="J68" s="91" t="e">
        <f>VLOOKUP($D68,#REF!,6,0)</f>
        <v>#REF!</v>
      </c>
      <c r="K68" s="91" t="e">
        <f>VLOOKUP($D68,#REF!,7,0)</f>
        <v>#REF!</v>
      </c>
      <c r="L68" s="21" t="s">
        <v>184</v>
      </c>
      <c r="M68" s="62">
        <v>672</v>
      </c>
      <c r="N68" s="62">
        <v>578</v>
      </c>
      <c r="O68" s="62">
        <v>282</v>
      </c>
      <c r="P68" s="62">
        <v>860</v>
      </c>
      <c r="Q68" s="16"/>
      <c r="R68" s="52"/>
      <c r="S68" s="53" t="e">
        <f>VLOOKUP(T68,#REF!,4,0)</f>
        <v>#REF!</v>
      </c>
      <c r="T68" s="54">
        <v>58</v>
      </c>
      <c r="U68" s="55" t="s">
        <v>117</v>
      </c>
      <c r="V68" s="104" t="e">
        <f>VLOOKUP($T68,#REF!,17,0)</f>
        <v>#REF!</v>
      </c>
      <c r="W68" s="94" t="e">
        <f>VLOOKUP($T68,#REF!,13,0)</f>
        <v>#REF!</v>
      </c>
      <c r="X68" s="94" t="e">
        <f>VLOOKUP($T68,#REF!,14,0)</f>
        <v>#REF!</v>
      </c>
      <c r="Y68" s="94" t="e">
        <f>VLOOKUP($T68,#REF!,15,0)</f>
        <v>#REF!</v>
      </c>
      <c r="Z68" s="94" t="e">
        <f>VLOOKUP($T68,#REF!,16,0)</f>
        <v>#REF!</v>
      </c>
      <c r="AA68" s="21" t="s">
        <v>308</v>
      </c>
      <c r="AB68" s="56">
        <v>660</v>
      </c>
      <c r="AC68" s="56">
        <v>11</v>
      </c>
      <c r="AD68" s="56">
        <v>374</v>
      </c>
      <c r="AE68" s="56">
        <v>385</v>
      </c>
      <c r="AF68" s="16"/>
      <c r="AG68" s="16"/>
      <c r="AH68" s="39"/>
      <c r="AI68" s="40"/>
      <c r="AJ68" s="41"/>
      <c r="AK68" s="16"/>
      <c r="AL68" s="16"/>
      <c r="AM68" s="16"/>
      <c r="AN68" s="16"/>
      <c r="AO68" s="16"/>
      <c r="AP68" s="16"/>
      <c r="AQ68" s="16"/>
    </row>
    <row r="69" spans="1:43" s="66" customFormat="1" ht="12.9" customHeight="1" x14ac:dyDescent="0.2">
      <c r="A69" s="16"/>
      <c r="B69" s="72">
        <v>48</v>
      </c>
      <c r="C69" s="58" t="s">
        <v>16</v>
      </c>
      <c r="D69" s="85">
        <v>40210</v>
      </c>
      <c r="E69" s="19">
        <v>40290</v>
      </c>
      <c r="F69" s="20" t="s">
        <v>239</v>
      </c>
      <c r="G69" s="90" t="e">
        <f>VLOOKUP($D69,#REF!,9,0)</f>
        <v>#REF!</v>
      </c>
      <c r="H69" s="91" t="e">
        <f>VLOOKUP($D69,#REF!,4,0)</f>
        <v>#REF!</v>
      </c>
      <c r="I69" s="91" t="e">
        <f>VLOOKUP($D69,#REF!,5,0)</f>
        <v>#REF!</v>
      </c>
      <c r="J69" s="91" t="e">
        <f>VLOOKUP($D69,#REF!,6,0)</f>
        <v>#REF!</v>
      </c>
      <c r="K69" s="91" t="e">
        <f>VLOOKUP($D69,#REF!,7,0)</f>
        <v>#REF!</v>
      </c>
      <c r="L69" s="21" t="s">
        <v>194</v>
      </c>
      <c r="M69" s="62">
        <v>60</v>
      </c>
      <c r="N69" s="62">
        <v>143</v>
      </c>
      <c r="O69" s="62">
        <v>128</v>
      </c>
      <c r="P69" s="62">
        <v>271</v>
      </c>
      <c r="Q69" s="16"/>
      <c r="R69" s="52"/>
      <c r="S69" s="53" t="e">
        <f>VLOOKUP(T69,#REF!,4,0)</f>
        <v>#REF!</v>
      </c>
      <c r="T69" s="54">
        <v>59</v>
      </c>
      <c r="U69" s="55" t="s">
        <v>118</v>
      </c>
      <c r="V69" s="104" t="e">
        <f>VLOOKUP($T69,#REF!,17,0)</f>
        <v>#REF!</v>
      </c>
      <c r="W69" s="94" t="e">
        <f>VLOOKUP($T69,#REF!,13,0)</f>
        <v>#REF!</v>
      </c>
      <c r="X69" s="94" t="e">
        <f>VLOOKUP($T69,#REF!,14,0)</f>
        <v>#REF!</v>
      </c>
      <c r="Y69" s="94" t="e">
        <f>VLOOKUP($T69,#REF!,15,0)</f>
        <v>#REF!</v>
      </c>
      <c r="Z69" s="94" t="e">
        <f>VLOOKUP($T69,#REF!,16,0)</f>
        <v>#REF!</v>
      </c>
      <c r="AA69" s="21" t="s">
        <v>308</v>
      </c>
      <c r="AB69" s="56">
        <v>994</v>
      </c>
      <c r="AC69" s="56">
        <v>331</v>
      </c>
      <c r="AD69" s="56">
        <v>404</v>
      </c>
      <c r="AE69" s="56">
        <v>735</v>
      </c>
      <c r="AF69" s="16"/>
      <c r="AG69" s="16"/>
      <c r="AH69" s="39"/>
      <c r="AI69" s="40"/>
      <c r="AJ69" s="41"/>
      <c r="AK69" s="16"/>
      <c r="AL69" s="16"/>
      <c r="AM69" s="16"/>
      <c r="AN69" s="16"/>
      <c r="AO69" s="16"/>
      <c r="AP69" s="16"/>
      <c r="AQ69" s="16"/>
    </row>
    <row r="70" spans="1:43" s="66" customFormat="1" ht="12.9" customHeight="1" x14ac:dyDescent="0.2">
      <c r="A70" s="16"/>
      <c r="B70" s="179">
        <v>56</v>
      </c>
      <c r="C70" s="193" t="s">
        <v>17</v>
      </c>
      <c r="D70" s="85">
        <v>40220</v>
      </c>
      <c r="E70" s="19">
        <v>40300</v>
      </c>
      <c r="F70" s="20" t="s">
        <v>240</v>
      </c>
      <c r="G70" s="90" t="e">
        <f>VLOOKUP($D70,#REF!,9,0)</f>
        <v>#REF!</v>
      </c>
      <c r="H70" s="91" t="e">
        <f>VLOOKUP($D70,#REF!,4,0)</f>
        <v>#REF!</v>
      </c>
      <c r="I70" s="91" t="e">
        <f>VLOOKUP($D70,#REF!,5,0)</f>
        <v>#REF!</v>
      </c>
      <c r="J70" s="91" t="e">
        <f>VLOOKUP($D70,#REF!,6,0)</f>
        <v>#REF!</v>
      </c>
      <c r="K70" s="91" t="e">
        <f>VLOOKUP($D70,#REF!,7,0)</f>
        <v>#REF!</v>
      </c>
      <c r="L70" s="21" t="s">
        <v>179</v>
      </c>
      <c r="M70" s="62">
        <v>2250</v>
      </c>
      <c r="N70" s="62">
        <v>2060</v>
      </c>
      <c r="O70" s="62">
        <v>100</v>
      </c>
      <c r="P70" s="62">
        <v>2160</v>
      </c>
      <c r="Q70" s="16"/>
      <c r="R70" s="52"/>
      <c r="S70" s="53" t="e">
        <f>VLOOKUP(T70,#REF!,4,0)</f>
        <v>#REF!</v>
      </c>
      <c r="T70" s="54">
        <v>60</v>
      </c>
      <c r="U70" s="55" t="s">
        <v>119</v>
      </c>
      <c r="V70" s="104" t="e">
        <f>VLOOKUP($T70,#REF!,17,0)</f>
        <v>#REF!</v>
      </c>
      <c r="W70" s="94" t="e">
        <f>VLOOKUP($T70,#REF!,13,0)</f>
        <v>#REF!</v>
      </c>
      <c r="X70" s="94" t="e">
        <f>VLOOKUP($T70,#REF!,14,0)</f>
        <v>#REF!</v>
      </c>
      <c r="Y70" s="94" t="e">
        <f>VLOOKUP($T70,#REF!,15,0)</f>
        <v>#REF!</v>
      </c>
      <c r="Z70" s="94" t="e">
        <f>VLOOKUP($T70,#REF!,16,0)</f>
        <v>#REF!</v>
      </c>
      <c r="AA70" s="21" t="s">
        <v>308</v>
      </c>
      <c r="AB70" s="56">
        <v>3123</v>
      </c>
      <c r="AC70" s="56">
        <v>1106</v>
      </c>
      <c r="AD70" s="56">
        <v>1115</v>
      </c>
      <c r="AE70" s="56">
        <v>2221</v>
      </c>
      <c r="AF70" s="16"/>
      <c r="AG70" s="16"/>
      <c r="AH70" s="39"/>
      <c r="AI70" s="40"/>
      <c r="AJ70" s="41"/>
      <c r="AK70" s="16"/>
      <c r="AL70" s="16"/>
      <c r="AM70" s="16"/>
      <c r="AN70" s="16"/>
      <c r="AO70" s="16"/>
      <c r="AP70" s="16"/>
      <c r="AQ70" s="16"/>
    </row>
    <row r="71" spans="1:43" s="66" customFormat="1" ht="12.9" customHeight="1" x14ac:dyDescent="0.2">
      <c r="A71" s="16"/>
      <c r="B71" s="185"/>
      <c r="C71" s="183"/>
      <c r="D71" s="85">
        <v>40230</v>
      </c>
      <c r="E71" s="19">
        <v>40310</v>
      </c>
      <c r="F71" s="20" t="s">
        <v>241</v>
      </c>
      <c r="G71" s="90" t="e">
        <f>VLOOKUP($D71,#REF!,9,0)</f>
        <v>#REF!</v>
      </c>
      <c r="H71" s="91" t="e">
        <f>VLOOKUP($D71,#REF!,4,0)</f>
        <v>#REF!</v>
      </c>
      <c r="I71" s="91" t="e">
        <f>VLOOKUP($D71,#REF!,5,0)</f>
        <v>#REF!</v>
      </c>
      <c r="J71" s="91" t="e">
        <f>VLOOKUP($D71,#REF!,6,0)</f>
        <v>#REF!</v>
      </c>
      <c r="K71" s="91" t="e">
        <f>VLOOKUP($D71,#REF!,7,0)</f>
        <v>#REF!</v>
      </c>
      <c r="L71" s="21" t="s">
        <v>179</v>
      </c>
      <c r="M71" s="62">
        <v>987</v>
      </c>
      <c r="N71" s="62">
        <v>2943</v>
      </c>
      <c r="O71" s="62">
        <v>110</v>
      </c>
      <c r="P71" s="62">
        <v>3053</v>
      </c>
      <c r="Q71" s="16"/>
      <c r="R71" s="52"/>
      <c r="S71" s="53" t="e">
        <f>VLOOKUP(T71,#REF!,4,0)</f>
        <v>#REF!</v>
      </c>
      <c r="T71" s="54">
        <v>61</v>
      </c>
      <c r="U71" s="55" t="s">
        <v>120</v>
      </c>
      <c r="V71" s="104" t="e">
        <f>VLOOKUP($T71,#REF!,17,0)</f>
        <v>#REF!</v>
      </c>
      <c r="W71" s="94" t="e">
        <f>VLOOKUP($T71,#REF!,13,0)</f>
        <v>#REF!</v>
      </c>
      <c r="X71" s="94" t="e">
        <f>VLOOKUP($T71,#REF!,14,0)</f>
        <v>#REF!</v>
      </c>
      <c r="Y71" s="94" t="e">
        <f>VLOOKUP($T71,#REF!,15,0)</f>
        <v>#REF!</v>
      </c>
      <c r="Z71" s="94" t="e">
        <f>VLOOKUP($T71,#REF!,16,0)</f>
        <v>#REF!</v>
      </c>
      <c r="AA71" s="21" t="s">
        <v>308</v>
      </c>
      <c r="AB71" s="56">
        <v>1331</v>
      </c>
      <c r="AC71" s="56">
        <v>458</v>
      </c>
      <c r="AD71" s="56">
        <v>372</v>
      </c>
      <c r="AE71" s="56">
        <v>830</v>
      </c>
      <c r="AF71" s="16"/>
      <c r="AG71" s="16"/>
      <c r="AH71" s="39"/>
      <c r="AI71" s="40"/>
      <c r="AJ71" s="41"/>
      <c r="AK71" s="16"/>
      <c r="AL71" s="16"/>
      <c r="AM71" s="16"/>
      <c r="AN71" s="16"/>
      <c r="AO71" s="16"/>
      <c r="AP71" s="16"/>
      <c r="AQ71" s="16"/>
    </row>
    <row r="72" spans="1:43" s="66" customFormat="1" ht="12.9" customHeight="1" x14ac:dyDescent="0.2">
      <c r="A72" s="16"/>
      <c r="B72" s="186"/>
      <c r="C72" s="184"/>
      <c r="D72" s="85">
        <v>40240</v>
      </c>
      <c r="E72" s="19">
        <v>40320</v>
      </c>
      <c r="F72" s="20" t="s">
        <v>242</v>
      </c>
      <c r="G72" s="90" t="e">
        <f>VLOOKUP($D72,#REF!,9,0)</f>
        <v>#REF!</v>
      </c>
      <c r="H72" s="91" t="e">
        <f>VLOOKUP($D72,#REF!,4,0)</f>
        <v>#REF!</v>
      </c>
      <c r="I72" s="91" t="e">
        <f>VLOOKUP($D72,#REF!,5,0)</f>
        <v>#REF!</v>
      </c>
      <c r="J72" s="91" t="e">
        <f>VLOOKUP($D72,#REF!,6,0)</f>
        <v>#REF!</v>
      </c>
      <c r="K72" s="91" t="e">
        <f>VLOOKUP($D72,#REF!,7,0)</f>
        <v>#REF!</v>
      </c>
      <c r="L72" s="21" t="s">
        <v>179</v>
      </c>
      <c r="M72" s="62">
        <v>301</v>
      </c>
      <c r="N72" s="62">
        <v>1727</v>
      </c>
      <c r="O72" s="62">
        <v>510</v>
      </c>
      <c r="P72" s="62">
        <v>2237</v>
      </c>
      <c r="Q72" s="16"/>
      <c r="R72" s="52"/>
      <c r="S72" s="53" t="e">
        <f>VLOOKUP(T72,#REF!,4,0)</f>
        <v>#REF!</v>
      </c>
      <c r="T72" s="54">
        <v>62</v>
      </c>
      <c r="U72" s="55" t="s">
        <v>121</v>
      </c>
      <c r="V72" s="104" t="e">
        <f>VLOOKUP($T72,#REF!,17,0)</f>
        <v>#REF!</v>
      </c>
      <c r="W72" s="94" t="e">
        <f>VLOOKUP($T72,#REF!,13,0)</f>
        <v>#REF!</v>
      </c>
      <c r="X72" s="94" t="e">
        <f>VLOOKUP($T72,#REF!,14,0)</f>
        <v>#REF!</v>
      </c>
      <c r="Y72" s="94" t="e">
        <f>VLOOKUP($T72,#REF!,15,0)</f>
        <v>#REF!</v>
      </c>
      <c r="Z72" s="94" t="e">
        <f>VLOOKUP($T72,#REF!,16,0)</f>
        <v>#REF!</v>
      </c>
      <c r="AA72" s="21" t="s">
        <v>308</v>
      </c>
      <c r="AB72" s="56">
        <v>623</v>
      </c>
      <c r="AC72" s="56">
        <v>1380</v>
      </c>
      <c r="AD72" s="56">
        <v>70</v>
      </c>
      <c r="AE72" s="56">
        <v>1450</v>
      </c>
      <c r="AF72" s="16"/>
      <c r="AG72" s="16"/>
      <c r="AH72" s="39"/>
      <c r="AI72" s="40"/>
      <c r="AJ72" s="41"/>
      <c r="AK72" s="16"/>
      <c r="AL72" s="16"/>
      <c r="AM72" s="16"/>
      <c r="AN72" s="16"/>
      <c r="AO72" s="16"/>
      <c r="AP72" s="16"/>
      <c r="AQ72" s="16"/>
    </row>
    <row r="73" spans="1:43" s="66" customFormat="1" ht="12.9" customHeight="1" x14ac:dyDescent="0.2">
      <c r="A73" s="16"/>
      <c r="B73" s="179">
        <v>57</v>
      </c>
      <c r="C73" s="193" t="s">
        <v>18</v>
      </c>
      <c r="D73" s="85">
        <v>40260</v>
      </c>
      <c r="E73" s="19">
        <v>40350</v>
      </c>
      <c r="F73" s="20" t="s">
        <v>243</v>
      </c>
      <c r="G73" s="90" t="e">
        <f>VLOOKUP($D73,#REF!,9,0)</f>
        <v>#REF!</v>
      </c>
      <c r="H73" s="91" t="e">
        <f>VLOOKUP($D73,#REF!,4,0)</f>
        <v>#REF!</v>
      </c>
      <c r="I73" s="91" t="e">
        <f>VLOOKUP($D73,#REF!,5,0)</f>
        <v>#REF!</v>
      </c>
      <c r="J73" s="91" t="e">
        <f>VLOOKUP($D73,#REF!,6,0)</f>
        <v>#REF!</v>
      </c>
      <c r="K73" s="91" t="e">
        <f>VLOOKUP($D73,#REF!,7,0)</f>
        <v>#REF!</v>
      </c>
      <c r="L73" s="21" t="s">
        <v>184</v>
      </c>
      <c r="M73" s="62">
        <v>264</v>
      </c>
      <c r="N73" s="62">
        <v>220</v>
      </c>
      <c r="O73" s="62">
        <v>600</v>
      </c>
      <c r="P73" s="62">
        <v>820</v>
      </c>
      <c r="Q73" s="16"/>
      <c r="R73" s="52"/>
      <c r="S73" s="53" t="e">
        <f>VLOOKUP(T73,#REF!,4,0)</f>
        <v>#REF!</v>
      </c>
      <c r="T73" s="54">
        <v>63</v>
      </c>
      <c r="U73" s="55" t="s">
        <v>122</v>
      </c>
      <c r="V73" s="108" t="e">
        <f>VLOOKUP($T73,#REF!,17,0)</f>
        <v>#REF!</v>
      </c>
      <c r="W73" s="94"/>
      <c r="X73" s="94"/>
      <c r="Y73" s="94"/>
      <c r="Z73" s="94"/>
      <c r="AA73" s="21" t="s">
        <v>176</v>
      </c>
      <c r="AB73" s="56">
        <v>265</v>
      </c>
      <c r="AC73" s="56">
        <v>71</v>
      </c>
      <c r="AD73" s="56">
        <v>219</v>
      </c>
      <c r="AE73" s="56">
        <v>290</v>
      </c>
      <c r="AF73" s="16"/>
      <c r="AG73" s="16"/>
      <c r="AH73" s="39"/>
      <c r="AI73" s="40"/>
      <c r="AJ73" s="41"/>
      <c r="AK73" s="16"/>
      <c r="AL73" s="16"/>
      <c r="AM73" s="16"/>
      <c r="AN73" s="16"/>
      <c r="AO73" s="16"/>
      <c r="AP73" s="16"/>
      <c r="AQ73" s="16"/>
    </row>
    <row r="74" spans="1:43" s="66" customFormat="1" ht="12.9" customHeight="1" x14ac:dyDescent="0.2">
      <c r="A74" s="16"/>
      <c r="B74" s="185"/>
      <c r="C74" s="183"/>
      <c r="D74" s="85">
        <v>40270</v>
      </c>
      <c r="E74" s="19">
        <v>40360</v>
      </c>
      <c r="F74" s="20" t="s">
        <v>244</v>
      </c>
      <c r="G74" s="90" t="e">
        <f>VLOOKUP($D74,#REF!,9,0)</f>
        <v>#REF!</v>
      </c>
      <c r="H74" s="91" t="e">
        <f>VLOOKUP($D74,#REF!,4,0)</f>
        <v>#REF!</v>
      </c>
      <c r="I74" s="91" t="e">
        <f>VLOOKUP($D74,#REF!,5,0)</f>
        <v>#REF!</v>
      </c>
      <c r="J74" s="91" t="e">
        <f>VLOOKUP($D74,#REF!,6,0)</f>
        <v>#REF!</v>
      </c>
      <c r="K74" s="91" t="e">
        <f>VLOOKUP($D74,#REF!,7,0)</f>
        <v>#REF!</v>
      </c>
      <c r="L74" s="21" t="s">
        <v>203</v>
      </c>
      <c r="M74" s="62">
        <v>225</v>
      </c>
      <c r="N74" s="62">
        <v>456</v>
      </c>
      <c r="O74" s="62">
        <v>131</v>
      </c>
      <c r="P74" s="62">
        <v>587</v>
      </c>
      <c r="Q74" s="16"/>
      <c r="R74" s="52"/>
      <c r="S74" s="53" t="e">
        <f>VLOOKUP(T74,#REF!,4,0)</f>
        <v>#REF!</v>
      </c>
      <c r="T74" s="54">
        <v>64</v>
      </c>
      <c r="U74" s="55" t="s">
        <v>123</v>
      </c>
      <c r="V74" s="104" t="e">
        <f>VLOOKUP($T74,#REF!,17,0)</f>
        <v>#REF!</v>
      </c>
      <c r="W74" s="94" t="e">
        <f>VLOOKUP($T74,#REF!,13,0)</f>
        <v>#REF!</v>
      </c>
      <c r="X74" s="94" t="e">
        <f>VLOOKUP($T74,#REF!,14,0)</f>
        <v>#REF!</v>
      </c>
      <c r="Y74" s="94" t="e">
        <f>VLOOKUP($T74,#REF!,15,0)</f>
        <v>#REF!</v>
      </c>
      <c r="Z74" s="94" t="e">
        <f>VLOOKUP($T74,#REF!,16,0)</f>
        <v>#REF!</v>
      </c>
      <c r="AA74" s="21" t="s">
        <v>308</v>
      </c>
      <c r="AB74" s="56">
        <v>469</v>
      </c>
      <c r="AC74" s="56">
        <v>0</v>
      </c>
      <c r="AD74" s="56">
        <v>1150</v>
      </c>
      <c r="AE74" s="56">
        <v>1150</v>
      </c>
      <c r="AF74" s="16"/>
      <c r="AG74" s="16"/>
      <c r="AH74" s="39"/>
      <c r="AI74" s="40"/>
      <c r="AJ74" s="41"/>
      <c r="AK74" s="16"/>
      <c r="AL74" s="16"/>
      <c r="AM74" s="16"/>
      <c r="AN74" s="16"/>
      <c r="AO74" s="16"/>
      <c r="AP74" s="16"/>
      <c r="AQ74" s="16"/>
    </row>
    <row r="75" spans="1:43" s="66" customFormat="1" ht="12.9" customHeight="1" x14ac:dyDescent="0.2">
      <c r="A75" s="16"/>
      <c r="B75" s="185"/>
      <c r="C75" s="183"/>
      <c r="D75" s="85">
        <v>40290</v>
      </c>
      <c r="E75" s="19">
        <v>40380</v>
      </c>
      <c r="F75" s="20" t="s">
        <v>245</v>
      </c>
      <c r="G75" s="90" t="e">
        <f>VLOOKUP($D75,#REF!,9,0)</f>
        <v>#REF!</v>
      </c>
      <c r="H75" s="91" t="e">
        <f>VLOOKUP($D75,#REF!,4,0)</f>
        <v>#REF!</v>
      </c>
      <c r="I75" s="91" t="e">
        <f>VLOOKUP($D75,#REF!,5,0)</f>
        <v>#REF!</v>
      </c>
      <c r="J75" s="91" t="e">
        <f>VLOOKUP($D75,#REF!,6,0)</f>
        <v>#REF!</v>
      </c>
      <c r="K75" s="91" t="e">
        <f>VLOOKUP($D75,#REF!,7,0)</f>
        <v>#REF!</v>
      </c>
      <c r="L75" s="21" t="s">
        <v>194</v>
      </c>
      <c r="M75" s="62">
        <v>361</v>
      </c>
      <c r="N75" s="62">
        <v>712</v>
      </c>
      <c r="O75" s="62">
        <v>60</v>
      </c>
      <c r="P75" s="62">
        <v>772</v>
      </c>
      <c r="Q75" s="16"/>
      <c r="R75" s="52"/>
      <c r="S75" s="53" t="e">
        <f>VLOOKUP(T75,#REF!,4,0)</f>
        <v>#REF!</v>
      </c>
      <c r="T75" s="54">
        <v>65</v>
      </c>
      <c r="U75" s="55" t="s">
        <v>124</v>
      </c>
      <c r="V75" s="104" t="e">
        <f>VLOOKUP($T75,#REF!,17,0)</f>
        <v>#REF!</v>
      </c>
      <c r="W75" s="94" t="e">
        <f>VLOOKUP($T75,#REF!,13,0)</f>
        <v>#REF!</v>
      </c>
      <c r="X75" s="94" t="e">
        <f>VLOOKUP($T75,#REF!,14,0)</f>
        <v>#REF!</v>
      </c>
      <c r="Y75" s="94" t="e">
        <f>VLOOKUP($T75,#REF!,15,0)</f>
        <v>#REF!</v>
      </c>
      <c r="Z75" s="94" t="e">
        <f>VLOOKUP($T75,#REF!,16,0)</f>
        <v>#REF!</v>
      </c>
      <c r="AA75" s="21" t="s">
        <v>307</v>
      </c>
      <c r="AB75" s="56">
        <v>36</v>
      </c>
      <c r="AC75" s="56">
        <v>0</v>
      </c>
      <c r="AD75" s="56">
        <v>143</v>
      </c>
      <c r="AE75" s="56">
        <v>143</v>
      </c>
      <c r="AF75" s="16"/>
      <c r="AG75" s="16"/>
      <c r="AH75" s="39"/>
      <c r="AI75" s="40"/>
      <c r="AJ75" s="41"/>
      <c r="AK75" s="16"/>
      <c r="AL75" s="16"/>
      <c r="AM75" s="16"/>
      <c r="AN75" s="16"/>
      <c r="AO75" s="16"/>
      <c r="AP75" s="16"/>
      <c r="AQ75" s="16"/>
    </row>
    <row r="76" spans="1:43" s="66" customFormat="1" ht="12.9" customHeight="1" x14ac:dyDescent="0.2">
      <c r="A76" s="16"/>
      <c r="B76" s="186"/>
      <c r="C76" s="184"/>
      <c r="D76" s="85">
        <v>40310</v>
      </c>
      <c r="E76" s="19">
        <v>40400</v>
      </c>
      <c r="F76" s="20" t="s">
        <v>246</v>
      </c>
      <c r="G76" s="90" t="e">
        <f>VLOOKUP($D76,#REF!,9,0)</f>
        <v>#REF!</v>
      </c>
      <c r="H76" s="91" t="e">
        <f>VLOOKUP($D76,#REF!,4,0)</f>
        <v>#REF!</v>
      </c>
      <c r="I76" s="91" t="e">
        <f>VLOOKUP($D76,#REF!,5,0)</f>
        <v>#REF!</v>
      </c>
      <c r="J76" s="91" t="e">
        <f>VLOOKUP($D76,#REF!,6,0)</f>
        <v>#REF!</v>
      </c>
      <c r="K76" s="91" t="e">
        <f>VLOOKUP($D76,#REF!,7,0)</f>
        <v>#REF!</v>
      </c>
      <c r="L76" s="21" t="s">
        <v>203</v>
      </c>
      <c r="M76" s="62">
        <v>529</v>
      </c>
      <c r="N76" s="62">
        <v>1017</v>
      </c>
      <c r="O76" s="62">
        <v>49</v>
      </c>
      <c r="P76" s="62">
        <v>1066</v>
      </c>
      <c r="Q76" s="16"/>
      <c r="R76" s="52"/>
      <c r="S76" s="53" t="e">
        <f>VLOOKUP(T76,#REF!,4,0)</f>
        <v>#REF!</v>
      </c>
      <c r="T76" s="54">
        <v>66</v>
      </c>
      <c r="U76" s="55" t="s">
        <v>125</v>
      </c>
      <c r="V76" s="104" t="e">
        <f>VLOOKUP($T76,#REF!,17,0)</f>
        <v>#REF!</v>
      </c>
      <c r="W76" s="94" t="e">
        <f>VLOOKUP($T76,#REF!,13,0)</f>
        <v>#REF!</v>
      </c>
      <c r="X76" s="94" t="e">
        <f>VLOOKUP($T76,#REF!,14,0)</f>
        <v>#REF!</v>
      </c>
      <c r="Y76" s="94" t="e">
        <f>VLOOKUP($T76,#REF!,15,0)</f>
        <v>#REF!</v>
      </c>
      <c r="Z76" s="94" t="e">
        <f>VLOOKUP($T76,#REF!,16,0)</f>
        <v>#REF!</v>
      </c>
      <c r="AA76" s="21" t="s">
        <v>307</v>
      </c>
      <c r="AB76" s="56">
        <v>610</v>
      </c>
      <c r="AC76" s="56">
        <v>19</v>
      </c>
      <c r="AD76" s="56">
        <v>654</v>
      </c>
      <c r="AE76" s="56">
        <v>673</v>
      </c>
      <c r="AF76" s="16"/>
      <c r="AG76" s="16"/>
      <c r="AH76" s="42"/>
      <c r="AI76" s="40"/>
      <c r="AJ76" s="43"/>
      <c r="AK76" s="16"/>
      <c r="AL76" s="16"/>
      <c r="AM76" s="16"/>
      <c r="AN76" s="16"/>
      <c r="AO76" s="16"/>
      <c r="AP76" s="16"/>
      <c r="AQ76" s="16"/>
    </row>
    <row r="77" spans="1:43" s="66" customFormat="1" ht="12.9" customHeight="1" x14ac:dyDescent="0.2">
      <c r="A77" s="16"/>
      <c r="B77" s="179">
        <v>65</v>
      </c>
      <c r="C77" s="193" t="s">
        <v>19</v>
      </c>
      <c r="D77" s="85">
        <v>40320</v>
      </c>
      <c r="E77" s="19">
        <v>40410</v>
      </c>
      <c r="F77" s="20" t="s">
        <v>247</v>
      </c>
      <c r="G77" s="90" t="e">
        <f>VLOOKUP($D77,#REF!,9,0)</f>
        <v>#REF!</v>
      </c>
      <c r="H77" s="91" t="e">
        <f>VLOOKUP($D77,#REF!,4,0)</f>
        <v>#REF!</v>
      </c>
      <c r="I77" s="91" t="e">
        <f>VLOOKUP($D77,#REF!,5,0)</f>
        <v>#REF!</v>
      </c>
      <c r="J77" s="91" t="e">
        <f>VLOOKUP($D77,#REF!,6,0)</f>
        <v>#REF!</v>
      </c>
      <c r="K77" s="91" t="e">
        <f>VLOOKUP($D77,#REF!,7,0)</f>
        <v>#REF!</v>
      </c>
      <c r="L77" s="21" t="s">
        <v>203</v>
      </c>
      <c r="M77" s="62">
        <v>3514</v>
      </c>
      <c r="N77" s="62">
        <v>772</v>
      </c>
      <c r="O77" s="62">
        <v>3246</v>
      </c>
      <c r="P77" s="62">
        <v>4018</v>
      </c>
      <c r="Q77" s="16"/>
      <c r="R77" s="52"/>
      <c r="S77" s="53" t="e">
        <f>VLOOKUP(T77,#REF!,4,0)</f>
        <v>#REF!</v>
      </c>
      <c r="T77" s="54">
        <v>67</v>
      </c>
      <c r="U77" s="55" t="s">
        <v>126</v>
      </c>
      <c r="V77" s="104" t="e">
        <f>VLOOKUP($T77,#REF!,17,0)</f>
        <v>#REF!</v>
      </c>
      <c r="W77" s="94" t="e">
        <f>VLOOKUP($T77,#REF!,13,0)</f>
        <v>#REF!</v>
      </c>
      <c r="X77" s="94" t="e">
        <f>VLOOKUP($T77,#REF!,14,0)</f>
        <v>#REF!</v>
      </c>
      <c r="Y77" s="94" t="e">
        <f>VLOOKUP($T77,#REF!,15,0)</f>
        <v>#REF!</v>
      </c>
      <c r="Z77" s="94" t="e">
        <f>VLOOKUP($T77,#REF!,16,0)</f>
        <v>#REF!</v>
      </c>
      <c r="AA77" s="21" t="s">
        <v>307</v>
      </c>
      <c r="AB77" s="56">
        <v>99</v>
      </c>
      <c r="AC77" s="56">
        <v>82</v>
      </c>
      <c r="AD77" s="56">
        <v>46</v>
      </c>
      <c r="AE77" s="56">
        <v>128</v>
      </c>
      <c r="AF77" s="16"/>
      <c r="AG77" s="16"/>
      <c r="AH77" s="39"/>
      <c r="AI77" s="40"/>
      <c r="AJ77" s="41"/>
      <c r="AK77" s="16"/>
      <c r="AL77" s="16"/>
      <c r="AM77" s="16"/>
      <c r="AN77" s="16"/>
      <c r="AO77" s="16"/>
      <c r="AP77" s="16"/>
      <c r="AQ77" s="16"/>
    </row>
    <row r="78" spans="1:43" s="66" customFormat="1" ht="12.9" customHeight="1" x14ac:dyDescent="0.2">
      <c r="A78" s="16"/>
      <c r="B78" s="185"/>
      <c r="C78" s="183"/>
      <c r="D78" s="19"/>
      <c r="E78" s="19">
        <v>40420</v>
      </c>
      <c r="F78" s="20" t="s">
        <v>248</v>
      </c>
      <c r="G78" s="21" t="s">
        <v>530</v>
      </c>
      <c r="H78" s="92"/>
      <c r="I78" s="92"/>
      <c r="J78" s="92"/>
      <c r="K78" s="92"/>
      <c r="L78" s="21" t="s">
        <v>179</v>
      </c>
      <c r="M78" s="62">
        <v>222</v>
      </c>
      <c r="N78" s="62">
        <v>474</v>
      </c>
      <c r="O78" s="62">
        <v>232</v>
      </c>
      <c r="P78" s="62">
        <v>706</v>
      </c>
      <c r="Q78" s="16"/>
      <c r="R78" s="52"/>
      <c r="S78" s="53" t="e">
        <f>VLOOKUP(T78,#REF!,4,0)</f>
        <v>#REF!</v>
      </c>
      <c r="T78" s="54">
        <v>68</v>
      </c>
      <c r="U78" s="55" t="s">
        <v>127</v>
      </c>
      <c r="V78" s="104" t="e">
        <f>VLOOKUP($T78,#REF!,17,0)</f>
        <v>#REF!</v>
      </c>
      <c r="W78" s="94" t="e">
        <f>VLOOKUP($T78,#REF!,13,0)</f>
        <v>#REF!</v>
      </c>
      <c r="X78" s="94" t="e">
        <f>VLOOKUP($T78,#REF!,14,0)</f>
        <v>#REF!</v>
      </c>
      <c r="Y78" s="94" t="e">
        <f>VLOOKUP($T78,#REF!,15,0)</f>
        <v>#REF!</v>
      </c>
      <c r="Z78" s="94" t="e">
        <f>VLOOKUP($T78,#REF!,16,0)</f>
        <v>#REF!</v>
      </c>
      <c r="AA78" s="21" t="s">
        <v>307</v>
      </c>
      <c r="AB78" s="56">
        <v>312</v>
      </c>
      <c r="AC78" s="56">
        <v>292</v>
      </c>
      <c r="AD78" s="56">
        <v>453</v>
      </c>
      <c r="AE78" s="56">
        <v>745</v>
      </c>
      <c r="AF78" s="16"/>
      <c r="AG78" s="16"/>
      <c r="AH78" s="39"/>
      <c r="AI78" s="40"/>
      <c r="AJ78" s="41"/>
      <c r="AK78" s="16"/>
      <c r="AL78" s="16"/>
      <c r="AM78" s="16"/>
      <c r="AN78" s="16"/>
      <c r="AO78" s="16"/>
      <c r="AP78" s="16"/>
      <c r="AQ78" s="16"/>
    </row>
    <row r="79" spans="1:43" s="66" customFormat="1" ht="12.9" customHeight="1" x14ac:dyDescent="0.2">
      <c r="A79" s="16"/>
      <c r="B79" s="186"/>
      <c r="C79" s="184"/>
      <c r="D79" s="85">
        <v>40330</v>
      </c>
      <c r="E79" s="19">
        <v>40430</v>
      </c>
      <c r="F79" s="20" t="s">
        <v>249</v>
      </c>
      <c r="G79" s="90" t="e">
        <f>VLOOKUP($D79,#REF!,9,0)</f>
        <v>#REF!</v>
      </c>
      <c r="H79" s="91" t="e">
        <f>VLOOKUP($D79,#REF!,4,0)</f>
        <v>#REF!</v>
      </c>
      <c r="I79" s="91" t="e">
        <f>VLOOKUP($D79,#REF!,5,0)</f>
        <v>#REF!</v>
      </c>
      <c r="J79" s="91" t="e">
        <f>VLOOKUP($D79,#REF!,6,0)</f>
        <v>#REF!</v>
      </c>
      <c r="K79" s="91" t="e">
        <f>VLOOKUP($D79,#REF!,7,0)</f>
        <v>#REF!</v>
      </c>
      <c r="L79" s="21" t="s">
        <v>179</v>
      </c>
      <c r="M79" s="62">
        <v>21</v>
      </c>
      <c r="N79" s="62">
        <v>355</v>
      </c>
      <c r="O79" s="62">
        <v>105</v>
      </c>
      <c r="P79" s="62">
        <v>460</v>
      </c>
      <c r="Q79" s="16"/>
      <c r="R79" s="52"/>
      <c r="S79" s="53" t="e">
        <f>VLOOKUP(T79,#REF!,4,0)</f>
        <v>#REF!</v>
      </c>
      <c r="T79" s="54">
        <v>69</v>
      </c>
      <c r="U79" s="55" t="s">
        <v>128</v>
      </c>
      <c r="V79" s="104" t="e">
        <f>VLOOKUP($T79,#REF!,17,0)</f>
        <v>#REF!</v>
      </c>
      <c r="W79" s="94" t="e">
        <f>VLOOKUP($T79,#REF!,13,0)</f>
        <v>#REF!</v>
      </c>
      <c r="X79" s="94" t="e">
        <f>VLOOKUP($T79,#REF!,14,0)</f>
        <v>#REF!</v>
      </c>
      <c r="Y79" s="94" t="e">
        <f>VLOOKUP($T79,#REF!,15,0)</f>
        <v>#REF!</v>
      </c>
      <c r="Z79" s="94" t="e">
        <f>VLOOKUP($T79,#REF!,16,0)</f>
        <v>#REF!</v>
      </c>
      <c r="AA79" s="21" t="s">
        <v>307</v>
      </c>
      <c r="AB79" s="56">
        <v>311</v>
      </c>
      <c r="AC79" s="56">
        <v>267</v>
      </c>
      <c r="AD79" s="56">
        <v>315</v>
      </c>
      <c r="AE79" s="56">
        <v>582</v>
      </c>
      <c r="AF79" s="16"/>
      <c r="AG79" s="16"/>
      <c r="AH79" s="39"/>
      <c r="AI79" s="40"/>
      <c r="AJ79" s="41"/>
      <c r="AK79" s="16"/>
      <c r="AL79" s="16"/>
      <c r="AM79" s="16"/>
      <c r="AN79" s="16"/>
      <c r="AO79" s="16"/>
      <c r="AP79" s="16"/>
      <c r="AQ79" s="16"/>
    </row>
    <row r="80" spans="1:43" s="66" customFormat="1" ht="12.9" customHeight="1" x14ac:dyDescent="0.2">
      <c r="A80" s="16"/>
      <c r="B80" s="189">
        <v>79</v>
      </c>
      <c r="C80" s="192" t="s">
        <v>20</v>
      </c>
      <c r="D80" s="19"/>
      <c r="E80" s="19">
        <v>40450</v>
      </c>
      <c r="F80" s="20" t="s">
        <v>250</v>
      </c>
      <c r="G80" s="21" t="s">
        <v>530</v>
      </c>
      <c r="H80" s="92"/>
      <c r="I80" s="92"/>
      <c r="J80" s="92"/>
      <c r="K80" s="92"/>
      <c r="L80" s="21" t="s">
        <v>184</v>
      </c>
      <c r="M80" s="62">
        <v>257</v>
      </c>
      <c r="N80" s="62">
        <v>216</v>
      </c>
      <c r="O80" s="62">
        <v>125</v>
      </c>
      <c r="P80" s="62">
        <v>341</v>
      </c>
      <c r="Q80" s="16"/>
      <c r="R80" s="52"/>
      <c r="S80" s="53" t="e">
        <f>VLOOKUP(T80,#REF!,4,0)</f>
        <v>#REF!</v>
      </c>
      <c r="T80" s="54">
        <v>70</v>
      </c>
      <c r="U80" s="55" t="s">
        <v>129</v>
      </c>
      <c r="V80" s="104" t="e">
        <f>VLOOKUP($T80,#REF!,17,0)</f>
        <v>#REF!</v>
      </c>
      <c r="W80" s="94" t="e">
        <f>VLOOKUP($T80,#REF!,13,0)</f>
        <v>#REF!</v>
      </c>
      <c r="X80" s="94" t="e">
        <f>VLOOKUP($T80,#REF!,14,0)</f>
        <v>#REF!</v>
      </c>
      <c r="Y80" s="94" t="e">
        <f>VLOOKUP($T80,#REF!,15,0)</f>
        <v>#REF!</v>
      </c>
      <c r="Z80" s="94" t="e">
        <f>VLOOKUP($T80,#REF!,16,0)</f>
        <v>#REF!</v>
      </c>
      <c r="AA80" s="21" t="s">
        <v>307</v>
      </c>
      <c r="AB80" s="56">
        <v>512</v>
      </c>
      <c r="AC80" s="56">
        <v>0</v>
      </c>
      <c r="AD80" s="56">
        <v>936</v>
      </c>
      <c r="AE80" s="56">
        <v>936</v>
      </c>
      <c r="AF80" s="16"/>
      <c r="AG80" s="16"/>
      <c r="AH80" s="39"/>
      <c r="AI80" s="40"/>
      <c r="AJ80" s="41"/>
      <c r="AK80" s="16"/>
      <c r="AL80" s="16"/>
      <c r="AM80" s="16"/>
      <c r="AN80" s="16"/>
      <c r="AO80" s="16"/>
      <c r="AP80" s="16"/>
      <c r="AQ80" s="16"/>
    </row>
    <row r="81" spans="1:43" s="66" customFormat="1" ht="12.9" customHeight="1" x14ac:dyDescent="0.2">
      <c r="A81" s="16"/>
      <c r="B81" s="190"/>
      <c r="C81" s="192"/>
      <c r="D81" s="19"/>
      <c r="E81" s="19">
        <v>40460</v>
      </c>
      <c r="F81" s="20" t="s">
        <v>251</v>
      </c>
      <c r="G81" s="21" t="s">
        <v>530</v>
      </c>
      <c r="H81" s="92"/>
      <c r="I81" s="92"/>
      <c r="J81" s="92"/>
      <c r="K81" s="92"/>
      <c r="L81" s="21" t="s">
        <v>184</v>
      </c>
      <c r="M81" s="62">
        <v>213</v>
      </c>
      <c r="N81" s="62">
        <v>419</v>
      </c>
      <c r="O81" s="62">
        <v>174</v>
      </c>
      <c r="P81" s="62">
        <v>593</v>
      </c>
      <c r="Q81" s="16"/>
      <c r="R81" s="52"/>
      <c r="S81" s="53" t="e">
        <f>VLOOKUP(T81,#REF!,4,0)</f>
        <v>#REF!</v>
      </c>
      <c r="T81" s="54">
        <v>71</v>
      </c>
      <c r="U81" s="55" t="s">
        <v>130</v>
      </c>
      <c r="V81" s="104" t="e">
        <f>VLOOKUP($T81,#REF!,17,0)</f>
        <v>#REF!</v>
      </c>
      <c r="W81" s="94" t="e">
        <f>VLOOKUP($T81,#REF!,13,0)</f>
        <v>#REF!</v>
      </c>
      <c r="X81" s="94" t="e">
        <f>VLOOKUP($T81,#REF!,14,0)</f>
        <v>#REF!</v>
      </c>
      <c r="Y81" s="94" t="e">
        <f>VLOOKUP($T81,#REF!,15,0)</f>
        <v>#REF!</v>
      </c>
      <c r="Z81" s="94" t="e">
        <f>VLOOKUP($T81,#REF!,16,0)</f>
        <v>#REF!</v>
      </c>
      <c r="AA81" s="21" t="s">
        <v>307</v>
      </c>
      <c r="AB81" s="56">
        <v>313</v>
      </c>
      <c r="AC81" s="56">
        <v>583</v>
      </c>
      <c r="AD81" s="56">
        <v>18</v>
      </c>
      <c r="AE81" s="56">
        <v>601</v>
      </c>
      <c r="AF81" s="16"/>
      <c r="AG81" s="16"/>
      <c r="AH81" s="39"/>
      <c r="AI81" s="40"/>
      <c r="AJ81" s="41"/>
      <c r="AK81" s="16"/>
      <c r="AL81" s="16"/>
      <c r="AM81" s="16"/>
      <c r="AN81" s="16"/>
      <c r="AO81" s="16"/>
      <c r="AP81" s="16"/>
      <c r="AQ81" s="16"/>
    </row>
    <row r="82" spans="1:43" s="66" customFormat="1" ht="12.9" customHeight="1" x14ac:dyDescent="0.2">
      <c r="A82" s="16"/>
      <c r="B82" s="72">
        <v>80</v>
      </c>
      <c r="C82" s="58" t="s">
        <v>21</v>
      </c>
      <c r="D82" s="85">
        <v>40370</v>
      </c>
      <c r="E82" s="19">
        <v>40470</v>
      </c>
      <c r="F82" s="20" t="s">
        <v>252</v>
      </c>
      <c r="G82" s="90" t="e">
        <f>VLOOKUP($D82,#REF!,9,0)</f>
        <v>#REF!</v>
      </c>
      <c r="H82" s="91" t="e">
        <f>VLOOKUP($D82,#REF!,4,0)</f>
        <v>#REF!</v>
      </c>
      <c r="I82" s="91" t="e">
        <f>VLOOKUP($D82,#REF!,5,0)</f>
        <v>#REF!</v>
      </c>
      <c r="J82" s="91" t="e">
        <f>VLOOKUP($D82,#REF!,6,0)</f>
        <v>#REF!</v>
      </c>
      <c r="K82" s="91" t="e">
        <f>VLOOKUP($D82,#REF!,7,0)</f>
        <v>#REF!</v>
      </c>
      <c r="L82" s="21" t="s">
        <v>194</v>
      </c>
      <c r="M82" s="62">
        <v>31</v>
      </c>
      <c r="N82" s="62">
        <v>228</v>
      </c>
      <c r="O82" s="62">
        <v>114</v>
      </c>
      <c r="P82" s="62">
        <v>342</v>
      </c>
      <c r="Q82" s="16"/>
      <c r="R82" s="52"/>
      <c r="S82" s="53" t="e">
        <f>VLOOKUP(T82,#REF!,4,0)</f>
        <v>#REF!</v>
      </c>
      <c r="T82" s="54">
        <v>72</v>
      </c>
      <c r="U82" s="55" t="s">
        <v>131</v>
      </c>
      <c r="V82" s="104" t="e">
        <f>VLOOKUP($T82,#REF!,17,0)</f>
        <v>#REF!</v>
      </c>
      <c r="W82" s="94" t="e">
        <f>VLOOKUP($T82,#REF!,13,0)</f>
        <v>#REF!</v>
      </c>
      <c r="X82" s="94" t="e">
        <f>VLOOKUP($T82,#REF!,14,0)</f>
        <v>#REF!</v>
      </c>
      <c r="Y82" s="94" t="e">
        <f>VLOOKUP($T82,#REF!,15,0)</f>
        <v>#REF!</v>
      </c>
      <c r="Z82" s="94" t="e">
        <f>VLOOKUP($T82,#REF!,16,0)</f>
        <v>#REF!</v>
      </c>
      <c r="AA82" s="21" t="s">
        <v>307</v>
      </c>
      <c r="AB82" s="56">
        <v>129</v>
      </c>
      <c r="AC82" s="56">
        <v>0</v>
      </c>
      <c r="AD82" s="56">
        <v>334</v>
      </c>
      <c r="AE82" s="56">
        <v>334</v>
      </c>
      <c r="AF82" s="16"/>
      <c r="AG82" s="16"/>
      <c r="AH82" s="39"/>
      <c r="AI82" s="40"/>
      <c r="AJ82" s="41"/>
      <c r="AK82" s="16"/>
      <c r="AL82" s="16"/>
      <c r="AM82" s="16"/>
      <c r="AN82" s="16"/>
      <c r="AO82" s="16"/>
      <c r="AP82" s="16"/>
      <c r="AQ82" s="16"/>
    </row>
    <row r="83" spans="1:43" s="66" customFormat="1" ht="12.9" customHeight="1" x14ac:dyDescent="0.2">
      <c r="A83" s="16"/>
      <c r="B83" s="52">
        <v>90</v>
      </c>
      <c r="C83" s="53" t="s">
        <v>22</v>
      </c>
      <c r="D83" s="85">
        <v>40390</v>
      </c>
      <c r="E83" s="19">
        <v>40490</v>
      </c>
      <c r="F83" s="20" t="s">
        <v>253</v>
      </c>
      <c r="G83" s="90" t="e">
        <f>VLOOKUP($D83,#REF!,9,0)</f>
        <v>#REF!</v>
      </c>
      <c r="H83" s="91" t="e">
        <f>VLOOKUP($D83,#REF!,4,0)</f>
        <v>#REF!</v>
      </c>
      <c r="I83" s="91" t="e">
        <f>VLOOKUP($D83,#REF!,5,0)</f>
        <v>#REF!</v>
      </c>
      <c r="J83" s="91" t="e">
        <f>VLOOKUP($D83,#REF!,6,0)</f>
        <v>#REF!</v>
      </c>
      <c r="K83" s="91" t="e">
        <f>VLOOKUP($D83,#REF!,7,0)</f>
        <v>#REF!</v>
      </c>
      <c r="L83" s="21" t="s">
        <v>203</v>
      </c>
      <c r="M83" s="62">
        <v>26710</v>
      </c>
      <c r="N83" s="62">
        <v>427</v>
      </c>
      <c r="O83" s="62">
        <v>335</v>
      </c>
      <c r="P83" s="62">
        <v>762</v>
      </c>
      <c r="Q83" s="16"/>
      <c r="R83" s="52"/>
      <c r="S83" s="53" t="e">
        <f>VLOOKUP(T83,#REF!,4,0)</f>
        <v>#REF!</v>
      </c>
      <c r="T83" s="54">
        <v>73</v>
      </c>
      <c r="U83" s="55" t="s">
        <v>132</v>
      </c>
      <c r="V83" s="108" t="e">
        <f>VLOOKUP($T83,#REF!,17,0)</f>
        <v>#REF!</v>
      </c>
      <c r="W83" s="94"/>
      <c r="X83" s="94"/>
      <c r="Y83" s="94"/>
      <c r="Z83" s="94"/>
      <c r="AA83" s="21" t="s">
        <v>307</v>
      </c>
      <c r="AB83" s="56">
        <v>69</v>
      </c>
      <c r="AC83" s="56">
        <v>0</v>
      </c>
      <c r="AD83" s="56">
        <v>91</v>
      </c>
      <c r="AE83" s="56">
        <v>91</v>
      </c>
      <c r="AF83" s="16"/>
      <c r="AG83" s="16"/>
      <c r="AH83" s="39"/>
      <c r="AI83" s="40"/>
      <c r="AJ83" s="41"/>
      <c r="AK83" s="16"/>
      <c r="AL83" s="16"/>
      <c r="AM83" s="16"/>
      <c r="AN83" s="16"/>
      <c r="AO83" s="16"/>
      <c r="AP83" s="16"/>
      <c r="AQ83" s="16"/>
    </row>
    <row r="84" spans="1:43" s="66" customFormat="1" ht="12.9" customHeight="1" x14ac:dyDescent="0.2">
      <c r="A84" s="16"/>
      <c r="B84" s="72">
        <v>103</v>
      </c>
      <c r="C84" s="53" t="s">
        <v>24</v>
      </c>
      <c r="D84" s="19"/>
      <c r="E84" s="19">
        <v>60010</v>
      </c>
      <c r="F84" s="20" t="s">
        <v>254</v>
      </c>
      <c r="G84" s="21" t="s">
        <v>530</v>
      </c>
      <c r="H84" s="92"/>
      <c r="I84" s="92"/>
      <c r="J84" s="92"/>
      <c r="K84" s="92"/>
      <c r="L84" s="21" t="s">
        <v>184</v>
      </c>
      <c r="M84" s="62">
        <v>201</v>
      </c>
      <c r="N84" s="62">
        <v>164</v>
      </c>
      <c r="O84" s="62">
        <v>1457</v>
      </c>
      <c r="P84" s="62">
        <v>1621</v>
      </c>
      <c r="Q84" s="16"/>
      <c r="R84" s="52"/>
      <c r="S84" s="53" t="e">
        <f>VLOOKUP(T84,#REF!,4,0)</f>
        <v>#REF!</v>
      </c>
      <c r="T84" s="54">
        <v>74</v>
      </c>
      <c r="U84" s="55" t="s">
        <v>133</v>
      </c>
      <c r="V84" s="104" t="e">
        <f>VLOOKUP($T84,#REF!,17,0)</f>
        <v>#REF!</v>
      </c>
      <c r="W84" s="94" t="e">
        <f>VLOOKUP($T84,#REF!,13,0)</f>
        <v>#REF!</v>
      </c>
      <c r="X84" s="94" t="e">
        <f>VLOOKUP($T84,#REF!,14,0)</f>
        <v>#REF!</v>
      </c>
      <c r="Y84" s="94" t="e">
        <f>VLOOKUP($T84,#REF!,15,0)</f>
        <v>#REF!</v>
      </c>
      <c r="Z84" s="94" t="e">
        <f>VLOOKUP($T84,#REF!,16,0)</f>
        <v>#REF!</v>
      </c>
      <c r="AA84" s="21" t="s">
        <v>307</v>
      </c>
      <c r="AB84" s="56">
        <v>33</v>
      </c>
      <c r="AC84" s="56">
        <v>0</v>
      </c>
      <c r="AD84" s="56">
        <v>56</v>
      </c>
      <c r="AE84" s="56">
        <v>56</v>
      </c>
      <c r="AF84" s="16"/>
      <c r="AG84" s="16"/>
      <c r="AH84" s="39"/>
      <c r="AI84" s="40"/>
      <c r="AJ84" s="41"/>
      <c r="AK84" s="16"/>
      <c r="AL84" s="16"/>
      <c r="AM84" s="16"/>
      <c r="AN84" s="16"/>
      <c r="AO84" s="16"/>
      <c r="AP84" s="16"/>
      <c r="AQ84" s="16"/>
    </row>
    <row r="85" spans="1:43" s="66" customFormat="1" ht="12.9" customHeight="1" x14ac:dyDescent="0.2">
      <c r="A85" s="16"/>
      <c r="B85" s="72">
        <v>105</v>
      </c>
      <c r="C85" s="53" t="s">
        <v>25</v>
      </c>
      <c r="D85" s="19"/>
      <c r="E85" s="19">
        <v>60030</v>
      </c>
      <c r="F85" s="20" t="s">
        <v>255</v>
      </c>
      <c r="G85" s="21" t="s">
        <v>530</v>
      </c>
      <c r="H85" s="92"/>
      <c r="I85" s="92"/>
      <c r="J85" s="92"/>
      <c r="K85" s="92"/>
      <c r="L85" s="21" t="s">
        <v>179</v>
      </c>
      <c r="M85" s="62">
        <v>82</v>
      </c>
      <c r="N85" s="62">
        <v>59</v>
      </c>
      <c r="O85" s="62">
        <v>182</v>
      </c>
      <c r="P85" s="62">
        <v>241</v>
      </c>
      <c r="Q85" s="16"/>
      <c r="R85" s="52"/>
      <c r="S85" s="53" t="e">
        <f>VLOOKUP(T85,#REF!,4,0)</f>
        <v>#REF!</v>
      </c>
      <c r="T85" s="54">
        <v>75</v>
      </c>
      <c r="U85" s="55" t="s">
        <v>134</v>
      </c>
      <c r="V85" s="104" t="e">
        <f>VLOOKUP($T85,#REF!,17,0)</f>
        <v>#REF!</v>
      </c>
      <c r="W85" s="94" t="e">
        <f>VLOOKUP($T85,#REF!,13,0)</f>
        <v>#REF!</v>
      </c>
      <c r="X85" s="94" t="e">
        <f>VLOOKUP($T85,#REF!,14,0)</f>
        <v>#REF!</v>
      </c>
      <c r="Y85" s="94" t="e">
        <f>VLOOKUP($T85,#REF!,15,0)</f>
        <v>#REF!</v>
      </c>
      <c r="Z85" s="94" t="e">
        <f>VLOOKUP($T85,#REF!,16,0)</f>
        <v>#REF!</v>
      </c>
      <c r="AA85" s="21" t="s">
        <v>307</v>
      </c>
      <c r="AB85" s="56">
        <v>123</v>
      </c>
      <c r="AC85" s="56">
        <v>0</v>
      </c>
      <c r="AD85" s="56">
        <v>285</v>
      </c>
      <c r="AE85" s="56">
        <v>285</v>
      </c>
      <c r="AF85" s="16"/>
      <c r="AG85" s="16"/>
      <c r="AH85" s="39"/>
      <c r="AI85" s="40"/>
      <c r="AJ85" s="41"/>
      <c r="AK85" s="16"/>
      <c r="AL85" s="16"/>
      <c r="AM85" s="16"/>
      <c r="AN85" s="16"/>
      <c r="AO85" s="16"/>
      <c r="AP85" s="16"/>
      <c r="AQ85" s="16"/>
    </row>
    <row r="86" spans="1:43" s="66" customFormat="1" ht="12.9" customHeight="1" x14ac:dyDescent="0.2">
      <c r="A86" s="16"/>
      <c r="B86" s="72">
        <v>118</v>
      </c>
      <c r="C86" s="53" t="s">
        <v>26</v>
      </c>
      <c r="D86" s="85">
        <v>60040</v>
      </c>
      <c r="E86" s="19">
        <v>60040</v>
      </c>
      <c r="F86" s="20" t="s">
        <v>256</v>
      </c>
      <c r="G86" s="90" t="e">
        <f>VLOOKUP($D86,#REF!,9,0)</f>
        <v>#REF!</v>
      </c>
      <c r="H86" s="91" t="e">
        <f>VLOOKUP($D86,#REF!,4,0)</f>
        <v>#REF!</v>
      </c>
      <c r="I86" s="91" t="e">
        <f>VLOOKUP($D86,#REF!,5,0)</f>
        <v>#REF!</v>
      </c>
      <c r="J86" s="91" t="e">
        <f>VLOOKUP($D86,#REF!,6,0)</f>
        <v>#REF!</v>
      </c>
      <c r="K86" s="91" t="e">
        <f>VLOOKUP($D86,#REF!,7,0)</f>
        <v>#REF!</v>
      </c>
      <c r="L86" s="21" t="s">
        <v>203</v>
      </c>
      <c r="M86" s="62">
        <v>6498</v>
      </c>
      <c r="N86" s="62">
        <v>959</v>
      </c>
      <c r="O86" s="62">
        <v>214</v>
      </c>
      <c r="P86" s="62">
        <v>1173</v>
      </c>
      <c r="Q86" s="16"/>
      <c r="R86" s="52"/>
      <c r="S86" s="53" t="e">
        <f>VLOOKUP(T86,#REF!,4,0)</f>
        <v>#REF!</v>
      </c>
      <c r="T86" s="54">
        <v>76</v>
      </c>
      <c r="U86" s="55" t="s">
        <v>135</v>
      </c>
      <c r="V86" s="108" t="e">
        <f>VLOOKUP($T86,#REF!,17,0)</f>
        <v>#REF!</v>
      </c>
      <c r="W86" s="94"/>
      <c r="X86" s="94"/>
      <c r="Y86" s="94"/>
      <c r="Z86" s="94"/>
      <c r="AA86" s="21" t="s">
        <v>307</v>
      </c>
      <c r="AB86" s="56">
        <v>20</v>
      </c>
      <c r="AC86" s="56">
        <v>0</v>
      </c>
      <c r="AD86" s="56">
        <v>145</v>
      </c>
      <c r="AE86" s="56">
        <v>145</v>
      </c>
      <c r="AF86" s="16"/>
      <c r="AG86" s="16"/>
      <c r="AH86" s="39"/>
      <c r="AI86" s="40"/>
      <c r="AJ86" s="41"/>
      <c r="AK86" s="16"/>
      <c r="AL86" s="16"/>
      <c r="AM86" s="16"/>
      <c r="AN86" s="16"/>
      <c r="AO86" s="16"/>
      <c r="AP86" s="16"/>
      <c r="AQ86" s="16"/>
    </row>
    <row r="87" spans="1:43" s="66" customFormat="1" ht="12.9" customHeight="1" x14ac:dyDescent="0.2">
      <c r="A87" s="16"/>
      <c r="B87" s="72">
        <v>119</v>
      </c>
      <c r="C87" s="53" t="s">
        <v>27</v>
      </c>
      <c r="D87" s="85">
        <v>60050</v>
      </c>
      <c r="E87" s="19">
        <v>60050</v>
      </c>
      <c r="F87" s="20" t="s">
        <v>257</v>
      </c>
      <c r="G87" s="90" t="e">
        <f>VLOOKUP($D87,#REF!,9,0)</f>
        <v>#REF!</v>
      </c>
      <c r="H87" s="91" t="e">
        <f>VLOOKUP($D87,#REF!,4,0)</f>
        <v>#REF!</v>
      </c>
      <c r="I87" s="91" t="e">
        <f>VLOOKUP($D87,#REF!,5,0)</f>
        <v>#REF!</v>
      </c>
      <c r="J87" s="91" t="e">
        <f>VLOOKUP($D87,#REF!,6,0)</f>
        <v>#REF!</v>
      </c>
      <c r="K87" s="91" t="e">
        <f>VLOOKUP($D87,#REF!,7,0)</f>
        <v>#REF!</v>
      </c>
      <c r="L87" s="21" t="s">
        <v>203</v>
      </c>
      <c r="M87" s="62">
        <v>3518</v>
      </c>
      <c r="N87" s="62">
        <v>1578</v>
      </c>
      <c r="O87" s="62">
        <v>176</v>
      </c>
      <c r="P87" s="62">
        <v>1754</v>
      </c>
      <c r="Q87" s="16"/>
      <c r="R87" s="52"/>
      <c r="S87" s="53" t="e">
        <f>VLOOKUP(T87,#REF!,4,0)</f>
        <v>#REF!</v>
      </c>
      <c r="T87" s="54">
        <v>77</v>
      </c>
      <c r="U87" s="55" t="s">
        <v>136</v>
      </c>
      <c r="V87" s="104" t="e">
        <f>VLOOKUP($T87,#REF!,17,0)</f>
        <v>#REF!</v>
      </c>
      <c r="W87" s="94" t="e">
        <f>VLOOKUP($T87,#REF!,13,0)</f>
        <v>#REF!</v>
      </c>
      <c r="X87" s="94" t="e">
        <f>VLOOKUP($T87,#REF!,14,0)</f>
        <v>#REF!</v>
      </c>
      <c r="Y87" s="94" t="e">
        <f>VLOOKUP($T87,#REF!,15,0)</f>
        <v>#REF!</v>
      </c>
      <c r="Z87" s="94" t="e">
        <f>VLOOKUP($T87,#REF!,16,0)</f>
        <v>#REF!</v>
      </c>
      <c r="AA87" s="21" t="s">
        <v>307</v>
      </c>
      <c r="AB87" s="56">
        <v>15</v>
      </c>
      <c r="AC87" s="56">
        <v>0</v>
      </c>
      <c r="AD87" s="56">
        <v>201</v>
      </c>
      <c r="AE87" s="56">
        <v>201</v>
      </c>
      <c r="AF87" s="16"/>
      <c r="AG87" s="16"/>
      <c r="AH87" s="39"/>
      <c r="AI87" s="40"/>
      <c r="AJ87" s="41"/>
      <c r="AK87" s="16"/>
      <c r="AL87" s="16"/>
      <c r="AM87" s="16"/>
      <c r="AN87" s="16"/>
      <c r="AO87" s="16"/>
      <c r="AP87" s="16"/>
      <c r="AQ87" s="16"/>
    </row>
    <row r="88" spans="1:43" s="66" customFormat="1" ht="12.9" customHeight="1" x14ac:dyDescent="0.2">
      <c r="A88" s="16"/>
      <c r="B88" s="72">
        <v>120</v>
      </c>
      <c r="C88" s="53" t="s">
        <v>28</v>
      </c>
      <c r="D88" s="85">
        <v>60060</v>
      </c>
      <c r="E88" s="19">
        <v>60060</v>
      </c>
      <c r="F88" s="20" t="s">
        <v>258</v>
      </c>
      <c r="G88" s="90" t="e">
        <f>VLOOKUP($D88,#REF!,9,0)</f>
        <v>#REF!</v>
      </c>
      <c r="H88" s="91" t="e">
        <f>VLOOKUP($D88,#REF!,4,0)</f>
        <v>#REF!</v>
      </c>
      <c r="I88" s="91" t="e">
        <f>VLOOKUP($D88,#REF!,5,0)</f>
        <v>#REF!</v>
      </c>
      <c r="J88" s="91" t="e">
        <f>VLOOKUP($D88,#REF!,6,0)</f>
        <v>#REF!</v>
      </c>
      <c r="K88" s="91" t="e">
        <f>VLOOKUP($D88,#REF!,7,0)</f>
        <v>#REF!</v>
      </c>
      <c r="L88" s="21" t="s">
        <v>203</v>
      </c>
      <c r="M88" s="62">
        <v>2957</v>
      </c>
      <c r="N88" s="62">
        <v>1495</v>
      </c>
      <c r="O88" s="62">
        <v>1179</v>
      </c>
      <c r="P88" s="62">
        <v>2674</v>
      </c>
      <c r="Q88" s="16"/>
      <c r="R88" s="52"/>
      <c r="S88" s="53" t="e">
        <f>VLOOKUP(T88,#REF!,4,0)</f>
        <v>#REF!</v>
      </c>
      <c r="T88" s="54">
        <v>78</v>
      </c>
      <c r="U88" s="55" t="s">
        <v>137</v>
      </c>
      <c r="V88" s="104" t="e">
        <f>VLOOKUP($T88,#REF!,17,0)</f>
        <v>#REF!</v>
      </c>
      <c r="W88" s="94" t="e">
        <f>VLOOKUP($T88,#REF!,13,0)</f>
        <v>#REF!</v>
      </c>
      <c r="X88" s="94" t="e">
        <f>VLOOKUP($T88,#REF!,14,0)</f>
        <v>#REF!</v>
      </c>
      <c r="Y88" s="94" t="e">
        <f>VLOOKUP($T88,#REF!,15,0)</f>
        <v>#REF!</v>
      </c>
      <c r="Z88" s="94" t="e">
        <f>VLOOKUP($T88,#REF!,16,0)</f>
        <v>#REF!</v>
      </c>
      <c r="AA88" s="21" t="s">
        <v>307</v>
      </c>
      <c r="AB88" s="56">
        <v>216</v>
      </c>
      <c r="AC88" s="56">
        <v>450</v>
      </c>
      <c r="AD88" s="56">
        <v>67</v>
      </c>
      <c r="AE88" s="56">
        <v>517</v>
      </c>
      <c r="AF88" s="16"/>
      <c r="AG88" s="16"/>
      <c r="AH88" s="39"/>
      <c r="AI88" s="40"/>
      <c r="AJ88" s="41"/>
      <c r="AK88" s="16"/>
      <c r="AL88" s="16"/>
      <c r="AM88" s="16"/>
      <c r="AN88" s="16"/>
      <c r="AO88" s="16"/>
      <c r="AP88" s="16"/>
      <c r="AQ88" s="16"/>
    </row>
    <row r="89" spans="1:43" s="66" customFormat="1" ht="12.9" customHeight="1" x14ac:dyDescent="0.2">
      <c r="A89" s="16"/>
      <c r="B89" s="72">
        <v>121</v>
      </c>
      <c r="C89" s="53" t="s">
        <v>29</v>
      </c>
      <c r="D89" s="85">
        <v>60070</v>
      </c>
      <c r="E89" s="19">
        <v>60070</v>
      </c>
      <c r="F89" s="20" t="s">
        <v>259</v>
      </c>
      <c r="G89" s="90" t="e">
        <f>VLOOKUP($D89,#REF!,9,0)</f>
        <v>#REF!</v>
      </c>
      <c r="H89" s="91" t="e">
        <f>VLOOKUP($D89,#REF!,4,0)</f>
        <v>#REF!</v>
      </c>
      <c r="I89" s="91" t="e">
        <f>VLOOKUP($D89,#REF!,5,0)</f>
        <v>#REF!</v>
      </c>
      <c r="J89" s="91" t="e">
        <f>VLOOKUP($D89,#REF!,6,0)</f>
        <v>#REF!</v>
      </c>
      <c r="K89" s="91" t="e">
        <f>VLOOKUP($D89,#REF!,7,0)</f>
        <v>#REF!</v>
      </c>
      <c r="L89" s="21" t="s">
        <v>194</v>
      </c>
      <c r="M89" s="62">
        <v>4495</v>
      </c>
      <c r="N89" s="62">
        <v>271</v>
      </c>
      <c r="O89" s="62">
        <v>1377</v>
      </c>
      <c r="P89" s="62">
        <v>1648</v>
      </c>
      <c r="Q89" s="16"/>
      <c r="R89" s="52"/>
      <c r="S89" s="53" t="e">
        <f>VLOOKUP(T89,#REF!,4,0)</f>
        <v>#REF!</v>
      </c>
      <c r="T89" s="54">
        <v>79</v>
      </c>
      <c r="U89" s="55" t="s">
        <v>138</v>
      </c>
      <c r="V89" s="108" t="e">
        <f>VLOOKUP($T89,#REF!,17,0)</f>
        <v>#REF!</v>
      </c>
      <c r="W89" s="94"/>
      <c r="X89" s="94"/>
      <c r="Y89" s="94"/>
      <c r="Z89" s="94"/>
      <c r="AA89" s="21" t="s">
        <v>307</v>
      </c>
      <c r="AB89" s="56">
        <v>15</v>
      </c>
      <c r="AC89" s="56">
        <v>0</v>
      </c>
      <c r="AD89" s="56">
        <v>219</v>
      </c>
      <c r="AE89" s="56">
        <v>219</v>
      </c>
      <c r="AF89" s="16"/>
      <c r="AG89" s="16"/>
      <c r="AH89" s="39"/>
      <c r="AI89" s="40"/>
      <c r="AJ89" s="41"/>
      <c r="AK89" s="16"/>
      <c r="AL89" s="16"/>
      <c r="AM89" s="16"/>
      <c r="AN89" s="16"/>
      <c r="AO89" s="16"/>
      <c r="AP89" s="16"/>
      <c r="AQ89" s="16"/>
    </row>
    <row r="90" spans="1:43" s="66" customFormat="1" ht="12.9" customHeight="1" x14ac:dyDescent="0.2">
      <c r="A90" s="16"/>
      <c r="B90" s="72">
        <v>132</v>
      </c>
      <c r="C90" s="53" t="s">
        <v>30</v>
      </c>
      <c r="D90" s="85">
        <v>60080</v>
      </c>
      <c r="E90" s="19">
        <v>60080</v>
      </c>
      <c r="F90" s="20" t="s">
        <v>260</v>
      </c>
      <c r="G90" s="90" t="e">
        <f>VLOOKUP($D90,#REF!,9,0)</f>
        <v>#REF!</v>
      </c>
      <c r="H90" s="91" t="e">
        <f>VLOOKUP($D90,#REF!,4,0)</f>
        <v>#REF!</v>
      </c>
      <c r="I90" s="91" t="e">
        <f>VLOOKUP($D90,#REF!,5,0)</f>
        <v>#REF!</v>
      </c>
      <c r="J90" s="91" t="e">
        <f>VLOOKUP($D90,#REF!,6,0)</f>
        <v>#REF!</v>
      </c>
      <c r="K90" s="91" t="e">
        <f>VLOOKUP($D90,#REF!,7,0)</f>
        <v>#REF!</v>
      </c>
      <c r="L90" s="21" t="s">
        <v>194</v>
      </c>
      <c r="M90" s="62">
        <v>6699</v>
      </c>
      <c r="N90" s="62">
        <v>1123</v>
      </c>
      <c r="O90" s="62">
        <v>657</v>
      </c>
      <c r="P90" s="62">
        <v>1780</v>
      </c>
      <c r="Q90" s="16"/>
      <c r="R90" s="52"/>
      <c r="S90" s="53" t="e">
        <f>VLOOKUP(T90,#REF!,4,0)</f>
        <v>#REF!</v>
      </c>
      <c r="T90" s="54">
        <v>80</v>
      </c>
      <c r="U90" s="55" t="s">
        <v>139</v>
      </c>
      <c r="V90" s="104" t="e">
        <f>VLOOKUP($T90,#REF!,17,0)</f>
        <v>#REF!</v>
      </c>
      <c r="W90" s="94" t="e">
        <f>VLOOKUP($T90,#REF!,13,0)</f>
        <v>#REF!</v>
      </c>
      <c r="X90" s="94" t="e">
        <f>VLOOKUP($T90,#REF!,14,0)</f>
        <v>#REF!</v>
      </c>
      <c r="Y90" s="94" t="e">
        <f>VLOOKUP($T90,#REF!,15,0)</f>
        <v>#REF!</v>
      </c>
      <c r="Z90" s="94" t="e">
        <f>VLOOKUP($T90,#REF!,16,0)</f>
        <v>#REF!</v>
      </c>
      <c r="AA90" s="21" t="s">
        <v>307</v>
      </c>
      <c r="AB90" s="56">
        <v>43</v>
      </c>
      <c r="AC90" s="56">
        <v>0</v>
      </c>
      <c r="AD90" s="56">
        <v>121</v>
      </c>
      <c r="AE90" s="56">
        <v>121</v>
      </c>
      <c r="AF90" s="16"/>
      <c r="AG90" s="16"/>
      <c r="AH90" s="39"/>
      <c r="AI90" s="40"/>
      <c r="AJ90" s="41"/>
      <c r="AK90" s="16"/>
      <c r="AL90" s="16"/>
      <c r="AM90" s="16"/>
      <c r="AN90" s="16"/>
      <c r="AO90" s="16"/>
      <c r="AP90" s="16"/>
      <c r="AQ90" s="16"/>
    </row>
    <row r="91" spans="1:43" s="66" customFormat="1" ht="12.9" customHeight="1" x14ac:dyDescent="0.2">
      <c r="A91" s="16"/>
      <c r="B91" s="72">
        <v>144</v>
      </c>
      <c r="C91" s="53" t="s">
        <v>31</v>
      </c>
      <c r="D91" s="85">
        <v>60090</v>
      </c>
      <c r="E91" s="19">
        <v>60090</v>
      </c>
      <c r="F91" s="20" t="s">
        <v>261</v>
      </c>
      <c r="G91" s="90" t="e">
        <f>VLOOKUP($D91,#REF!,9,0)</f>
        <v>#REF!</v>
      </c>
      <c r="H91" s="91" t="e">
        <f>VLOOKUP($D91,#REF!,4,0)</f>
        <v>#REF!</v>
      </c>
      <c r="I91" s="91" t="e">
        <f>VLOOKUP($D91,#REF!,5,0)</f>
        <v>#REF!</v>
      </c>
      <c r="J91" s="91" t="e">
        <f>VLOOKUP($D91,#REF!,6,0)</f>
        <v>#REF!</v>
      </c>
      <c r="K91" s="91" t="e">
        <f>VLOOKUP($D91,#REF!,7,0)</f>
        <v>#REF!</v>
      </c>
      <c r="L91" s="21" t="s">
        <v>194</v>
      </c>
      <c r="M91" s="62">
        <v>5619</v>
      </c>
      <c r="N91" s="62">
        <v>812</v>
      </c>
      <c r="O91" s="62">
        <v>213</v>
      </c>
      <c r="P91" s="62">
        <v>1025</v>
      </c>
      <c r="Q91" s="16"/>
      <c r="R91" s="52"/>
      <c r="S91" s="53" t="e">
        <f>VLOOKUP(T91,#REF!,4,0)</f>
        <v>#REF!</v>
      </c>
      <c r="T91" s="54">
        <v>81</v>
      </c>
      <c r="U91" s="55" t="s">
        <v>140</v>
      </c>
      <c r="V91" s="104" t="e">
        <f>VLOOKUP($T91,#REF!,17,0)</f>
        <v>#REF!</v>
      </c>
      <c r="W91" s="94" t="e">
        <f>VLOOKUP($T91,#REF!,13,0)</f>
        <v>#REF!</v>
      </c>
      <c r="X91" s="94" t="e">
        <f>VLOOKUP($T91,#REF!,14,0)</f>
        <v>#REF!</v>
      </c>
      <c r="Y91" s="94" t="e">
        <f>VLOOKUP($T91,#REF!,15,0)</f>
        <v>#REF!</v>
      </c>
      <c r="Z91" s="94" t="e">
        <f>VLOOKUP($T91,#REF!,16,0)</f>
        <v>#REF!</v>
      </c>
      <c r="AA91" s="21" t="s">
        <v>306</v>
      </c>
      <c r="AB91" s="56">
        <v>449</v>
      </c>
      <c r="AC91" s="56">
        <v>176</v>
      </c>
      <c r="AD91" s="56">
        <v>186</v>
      </c>
      <c r="AE91" s="56">
        <v>362</v>
      </c>
      <c r="AF91" s="16"/>
      <c r="AG91" s="16"/>
      <c r="AH91" s="39"/>
      <c r="AI91" s="40"/>
      <c r="AJ91" s="41"/>
      <c r="AK91" s="16"/>
      <c r="AL91" s="16"/>
      <c r="AM91" s="16"/>
      <c r="AN91" s="16"/>
      <c r="AO91" s="16"/>
      <c r="AP91" s="16"/>
      <c r="AQ91" s="16"/>
    </row>
    <row r="92" spans="1:43" s="66" customFormat="1" ht="12.9" customHeight="1" x14ac:dyDescent="0.2">
      <c r="A92" s="16"/>
      <c r="B92" s="72">
        <v>154</v>
      </c>
      <c r="C92" s="58" t="s">
        <v>32</v>
      </c>
      <c r="D92" s="85">
        <v>60100</v>
      </c>
      <c r="E92" s="19">
        <v>60100</v>
      </c>
      <c r="F92" s="20" t="s">
        <v>262</v>
      </c>
      <c r="G92" s="90" t="e">
        <f>VLOOKUP($D92,#REF!,9,0)</f>
        <v>#REF!</v>
      </c>
      <c r="H92" s="91" t="e">
        <f>VLOOKUP($D92,#REF!,4,0)</f>
        <v>#REF!</v>
      </c>
      <c r="I92" s="91" t="e">
        <f>VLOOKUP($D92,#REF!,5,0)</f>
        <v>#REF!</v>
      </c>
      <c r="J92" s="91" t="e">
        <f>VLOOKUP($D92,#REF!,6,0)</f>
        <v>#REF!</v>
      </c>
      <c r="K92" s="91" t="e">
        <f>VLOOKUP($D92,#REF!,7,0)</f>
        <v>#REF!</v>
      </c>
      <c r="L92" s="21" t="s">
        <v>194</v>
      </c>
      <c r="M92" s="62">
        <v>34</v>
      </c>
      <c r="N92" s="62">
        <v>68</v>
      </c>
      <c r="O92" s="62">
        <v>21</v>
      </c>
      <c r="P92" s="62">
        <v>89</v>
      </c>
      <c r="Q92" s="16"/>
      <c r="R92" s="52"/>
      <c r="S92" s="53" t="e">
        <f>VLOOKUP(T92,#REF!,4,0)</f>
        <v>#REF!</v>
      </c>
      <c r="T92" s="54">
        <v>82</v>
      </c>
      <c r="U92" s="55" t="s">
        <v>141</v>
      </c>
      <c r="V92" s="108" t="e">
        <f>VLOOKUP($T92,#REF!,17,0)</f>
        <v>#REF!</v>
      </c>
      <c r="W92" s="94"/>
      <c r="X92" s="94"/>
      <c r="Y92" s="94"/>
      <c r="Z92" s="94"/>
      <c r="AA92" s="21" t="s">
        <v>176</v>
      </c>
      <c r="AB92" s="56">
        <v>133</v>
      </c>
      <c r="AC92" s="56">
        <v>89</v>
      </c>
      <c r="AD92" s="56">
        <v>18</v>
      </c>
      <c r="AE92" s="56">
        <v>107</v>
      </c>
      <c r="AF92" s="16"/>
      <c r="AG92" s="16"/>
      <c r="AH92" s="39"/>
      <c r="AI92" s="40"/>
      <c r="AJ92" s="41"/>
      <c r="AK92" s="16"/>
      <c r="AL92" s="16"/>
      <c r="AM92" s="16"/>
      <c r="AN92" s="16"/>
      <c r="AO92" s="16"/>
      <c r="AP92" s="16"/>
      <c r="AQ92" s="16"/>
    </row>
    <row r="93" spans="1:43" s="66" customFormat="1" ht="12.9" customHeight="1" x14ac:dyDescent="0.2">
      <c r="A93" s="16"/>
      <c r="B93" s="72">
        <v>159</v>
      </c>
      <c r="C93" s="53" t="s">
        <v>33</v>
      </c>
      <c r="D93" s="85">
        <v>60110</v>
      </c>
      <c r="E93" s="19">
        <v>60110</v>
      </c>
      <c r="F93" s="20" t="s">
        <v>263</v>
      </c>
      <c r="G93" s="90" t="e">
        <f>VLOOKUP($D93,#REF!,9,0)</f>
        <v>#REF!</v>
      </c>
      <c r="H93" s="91" t="e">
        <f>VLOOKUP($D93,#REF!,4,0)</f>
        <v>#REF!</v>
      </c>
      <c r="I93" s="91" t="e">
        <f>VLOOKUP($D93,#REF!,5,0)</f>
        <v>#REF!</v>
      </c>
      <c r="J93" s="91" t="e">
        <f>VLOOKUP($D93,#REF!,6,0)</f>
        <v>#REF!</v>
      </c>
      <c r="K93" s="91" t="e">
        <f>VLOOKUP($D93,#REF!,7,0)</f>
        <v>#REF!</v>
      </c>
      <c r="L93" s="21" t="s">
        <v>203</v>
      </c>
      <c r="M93" s="62">
        <v>1662</v>
      </c>
      <c r="N93" s="62">
        <v>3927</v>
      </c>
      <c r="O93" s="62">
        <v>82</v>
      </c>
      <c r="P93" s="62">
        <v>4009</v>
      </c>
      <c r="Q93" s="16"/>
      <c r="R93" s="52"/>
      <c r="S93" s="53" t="e">
        <f>VLOOKUP(T93,#REF!,4,0)</f>
        <v>#REF!</v>
      </c>
      <c r="T93" s="54">
        <v>83</v>
      </c>
      <c r="U93" s="55" t="s">
        <v>142</v>
      </c>
      <c r="V93" s="104" t="e">
        <f>VLOOKUP($T93,#REF!,17,0)</f>
        <v>#REF!</v>
      </c>
      <c r="W93" s="94" t="e">
        <f>VLOOKUP($T93,#REF!,13,0)</f>
        <v>#REF!</v>
      </c>
      <c r="X93" s="94" t="e">
        <f>VLOOKUP($T93,#REF!,14,0)</f>
        <v>#REF!</v>
      </c>
      <c r="Y93" s="94" t="e">
        <f>VLOOKUP($T93,#REF!,15,0)</f>
        <v>#REF!</v>
      </c>
      <c r="Z93" s="94" t="e">
        <f>VLOOKUP($T93,#REF!,16,0)</f>
        <v>#REF!</v>
      </c>
      <c r="AA93" s="21" t="s">
        <v>176</v>
      </c>
      <c r="AB93" s="56">
        <v>454</v>
      </c>
      <c r="AC93" s="56">
        <v>0</v>
      </c>
      <c r="AD93" s="56">
        <v>343</v>
      </c>
      <c r="AE93" s="56">
        <v>343</v>
      </c>
      <c r="AF93" s="16"/>
      <c r="AG93" s="16"/>
      <c r="AH93" s="39"/>
      <c r="AI93" s="40"/>
      <c r="AJ93" s="41"/>
      <c r="AK93" s="16"/>
      <c r="AL93" s="16"/>
      <c r="AM93" s="16"/>
      <c r="AN93" s="16"/>
      <c r="AO93" s="16"/>
      <c r="AP93" s="16"/>
      <c r="AQ93" s="16"/>
    </row>
    <row r="94" spans="1:43" s="66" customFormat="1" ht="12.9" customHeight="1" x14ac:dyDescent="0.2">
      <c r="A94" s="16"/>
      <c r="B94" s="189">
        <v>164</v>
      </c>
      <c r="C94" s="192" t="s">
        <v>34</v>
      </c>
      <c r="D94" s="85">
        <v>60120</v>
      </c>
      <c r="E94" s="19">
        <v>60120</v>
      </c>
      <c r="F94" s="20" t="s">
        <v>264</v>
      </c>
      <c r="G94" s="90" t="e">
        <f>VLOOKUP($D94,#REF!,9,0)</f>
        <v>#REF!</v>
      </c>
      <c r="H94" s="91" t="e">
        <f>VLOOKUP($D94,#REF!,4,0)</f>
        <v>#REF!</v>
      </c>
      <c r="I94" s="91" t="e">
        <f>VLOOKUP($D94,#REF!,5,0)</f>
        <v>#REF!</v>
      </c>
      <c r="J94" s="91" t="e">
        <f>VLOOKUP($D94,#REF!,6,0)</f>
        <v>#REF!</v>
      </c>
      <c r="K94" s="91" t="e">
        <f>VLOOKUP($D94,#REF!,7,0)</f>
        <v>#REF!</v>
      </c>
      <c r="L94" s="21" t="s">
        <v>194</v>
      </c>
      <c r="M94" s="62">
        <v>169</v>
      </c>
      <c r="N94" s="62">
        <v>362</v>
      </c>
      <c r="O94" s="62">
        <v>221</v>
      </c>
      <c r="P94" s="62">
        <v>583</v>
      </c>
      <c r="Q94" s="16"/>
      <c r="R94" s="52"/>
      <c r="S94" s="53" t="e">
        <f>VLOOKUP(T94,#REF!,4,0)</f>
        <v>#REF!</v>
      </c>
      <c r="T94" s="54">
        <v>84</v>
      </c>
      <c r="U94" s="55" t="s">
        <v>143</v>
      </c>
      <c r="V94" s="104" t="e">
        <f>VLOOKUP($T94,#REF!,17,0)</f>
        <v>#REF!</v>
      </c>
      <c r="W94" s="94" t="e">
        <f>VLOOKUP($T94,#REF!,13,0)</f>
        <v>#REF!</v>
      </c>
      <c r="X94" s="94" t="e">
        <f>VLOOKUP($T94,#REF!,14,0)</f>
        <v>#REF!</v>
      </c>
      <c r="Y94" s="94" t="e">
        <f>VLOOKUP($T94,#REF!,15,0)</f>
        <v>#REF!</v>
      </c>
      <c r="Z94" s="94" t="e">
        <f>VLOOKUP($T94,#REF!,16,0)</f>
        <v>#REF!</v>
      </c>
      <c r="AA94" s="21" t="s">
        <v>176</v>
      </c>
      <c r="AB94" s="56">
        <v>294</v>
      </c>
      <c r="AC94" s="56">
        <v>399</v>
      </c>
      <c r="AD94" s="56">
        <v>54</v>
      </c>
      <c r="AE94" s="56">
        <v>453</v>
      </c>
      <c r="AF94" s="16"/>
      <c r="AG94" s="16"/>
      <c r="AH94" s="39"/>
      <c r="AI94" s="40"/>
      <c r="AJ94" s="41"/>
      <c r="AK94" s="16"/>
      <c r="AL94" s="16"/>
      <c r="AM94" s="16"/>
      <c r="AN94" s="16"/>
      <c r="AO94" s="16"/>
      <c r="AP94" s="16"/>
      <c r="AQ94" s="16"/>
    </row>
    <row r="95" spans="1:43" s="66" customFormat="1" ht="12.9" customHeight="1" x14ac:dyDescent="0.2">
      <c r="A95" s="16"/>
      <c r="B95" s="190"/>
      <c r="C95" s="192"/>
      <c r="D95" s="85">
        <v>60130</v>
      </c>
      <c r="E95" s="19">
        <v>60130</v>
      </c>
      <c r="F95" s="20" t="s">
        <v>265</v>
      </c>
      <c r="G95" s="90" t="e">
        <f>VLOOKUP($D95,#REF!,9,0)</f>
        <v>#REF!</v>
      </c>
      <c r="H95" s="91" t="e">
        <f>VLOOKUP($D95,#REF!,4,0)</f>
        <v>#REF!</v>
      </c>
      <c r="I95" s="91" t="e">
        <f>VLOOKUP($D95,#REF!,5,0)</f>
        <v>#REF!</v>
      </c>
      <c r="J95" s="91" t="e">
        <f>VLOOKUP($D95,#REF!,6,0)</f>
        <v>#REF!</v>
      </c>
      <c r="K95" s="91" t="e">
        <f>VLOOKUP($D95,#REF!,7,0)</f>
        <v>#REF!</v>
      </c>
      <c r="L95" s="21" t="s">
        <v>179</v>
      </c>
      <c r="M95" s="62">
        <v>1819</v>
      </c>
      <c r="N95" s="62">
        <v>779</v>
      </c>
      <c r="O95" s="62">
        <v>1075</v>
      </c>
      <c r="P95" s="62">
        <v>1854</v>
      </c>
      <c r="Q95" s="16"/>
      <c r="R95" s="52"/>
      <c r="S95" s="53" t="e">
        <f>VLOOKUP(T95,#REF!,4,0)</f>
        <v>#REF!</v>
      </c>
      <c r="T95" s="54">
        <v>85</v>
      </c>
      <c r="U95" s="55" t="s">
        <v>144</v>
      </c>
      <c r="V95" s="104" t="e">
        <f>VLOOKUP($T95,#REF!,17,0)</f>
        <v>#REF!</v>
      </c>
      <c r="W95" s="94" t="e">
        <f>VLOOKUP($T95,#REF!,13,0)</f>
        <v>#REF!</v>
      </c>
      <c r="X95" s="94" t="e">
        <f>VLOOKUP($T95,#REF!,14,0)</f>
        <v>#REF!</v>
      </c>
      <c r="Y95" s="94" t="e">
        <f>VLOOKUP($T95,#REF!,15,0)</f>
        <v>#REF!</v>
      </c>
      <c r="Z95" s="94" t="e">
        <f>VLOOKUP($T95,#REF!,16,0)</f>
        <v>#REF!</v>
      </c>
      <c r="AA95" s="21" t="s">
        <v>176</v>
      </c>
      <c r="AB95" s="56">
        <v>316</v>
      </c>
      <c r="AC95" s="56">
        <v>484</v>
      </c>
      <c r="AD95" s="56">
        <v>157</v>
      </c>
      <c r="AE95" s="56">
        <v>641</v>
      </c>
      <c r="AF95" s="16"/>
      <c r="AG95" s="16"/>
      <c r="AH95" s="39"/>
      <c r="AI95" s="40"/>
      <c r="AJ95" s="41"/>
      <c r="AK95" s="16"/>
      <c r="AL95" s="16"/>
      <c r="AM95" s="16"/>
      <c r="AN95" s="16"/>
      <c r="AO95" s="16"/>
      <c r="AP95" s="16"/>
      <c r="AQ95" s="16"/>
    </row>
    <row r="96" spans="1:43" s="66" customFormat="1" ht="12.9" customHeight="1" x14ac:dyDescent="0.2">
      <c r="A96" s="16"/>
      <c r="B96" s="190"/>
      <c r="C96" s="192"/>
      <c r="D96" s="85">
        <v>60140</v>
      </c>
      <c r="E96" s="19">
        <v>60140</v>
      </c>
      <c r="F96" s="20" t="s">
        <v>266</v>
      </c>
      <c r="G96" s="90" t="e">
        <f>VLOOKUP($D96,#REF!,9,0)</f>
        <v>#REF!</v>
      </c>
      <c r="H96" s="91" t="e">
        <f>VLOOKUP($D96,#REF!,4,0)</f>
        <v>#REF!</v>
      </c>
      <c r="I96" s="91" t="e">
        <f>VLOOKUP($D96,#REF!,5,0)</f>
        <v>#REF!</v>
      </c>
      <c r="J96" s="91" t="e">
        <f>VLOOKUP($D96,#REF!,6,0)</f>
        <v>#REF!</v>
      </c>
      <c r="K96" s="91" t="e">
        <f>VLOOKUP($D96,#REF!,7,0)</f>
        <v>#REF!</v>
      </c>
      <c r="L96" s="21" t="s">
        <v>176</v>
      </c>
      <c r="M96" s="62">
        <v>7751</v>
      </c>
      <c r="N96" s="62">
        <v>550</v>
      </c>
      <c r="O96" s="62">
        <v>529</v>
      </c>
      <c r="P96" s="62">
        <v>1079</v>
      </c>
      <c r="Q96" s="16"/>
      <c r="R96" s="52"/>
      <c r="S96" s="53" t="e">
        <f>VLOOKUP(T96,#REF!,4,0)</f>
        <v>#REF!</v>
      </c>
      <c r="T96" s="54">
        <v>86</v>
      </c>
      <c r="U96" s="55" t="s">
        <v>145</v>
      </c>
      <c r="V96" s="108" t="e">
        <f>VLOOKUP($T96,#REF!,17,0)</f>
        <v>#REF!</v>
      </c>
      <c r="W96" s="94"/>
      <c r="X96" s="94"/>
      <c r="Y96" s="94"/>
      <c r="Z96" s="94"/>
      <c r="AA96" s="21" t="s">
        <v>176</v>
      </c>
      <c r="AB96" s="56">
        <v>1109</v>
      </c>
      <c r="AC96" s="56">
        <v>250</v>
      </c>
      <c r="AD96" s="56">
        <v>271</v>
      </c>
      <c r="AE96" s="56">
        <v>521</v>
      </c>
      <c r="AF96" s="16"/>
      <c r="AG96" s="16"/>
      <c r="AH96" s="39"/>
      <c r="AI96" s="40"/>
      <c r="AJ96" s="41"/>
      <c r="AK96" s="16"/>
      <c r="AL96" s="16"/>
      <c r="AM96" s="16"/>
      <c r="AN96" s="16"/>
      <c r="AO96" s="16"/>
      <c r="AP96" s="16"/>
      <c r="AQ96" s="16"/>
    </row>
    <row r="97" spans="1:43" s="66" customFormat="1" ht="12.9" customHeight="1" x14ac:dyDescent="0.2">
      <c r="A97" s="16"/>
      <c r="B97" s="190"/>
      <c r="C97" s="192"/>
      <c r="D97" s="19"/>
      <c r="E97" s="19">
        <v>60150</v>
      </c>
      <c r="F97" s="20" t="s">
        <v>267</v>
      </c>
      <c r="G97" s="21" t="s">
        <v>530</v>
      </c>
      <c r="H97" s="92"/>
      <c r="I97" s="92"/>
      <c r="J97" s="92"/>
      <c r="K97" s="92"/>
      <c r="L97" s="21" t="s">
        <v>179</v>
      </c>
      <c r="M97" s="62">
        <v>2590</v>
      </c>
      <c r="N97" s="62">
        <v>2421</v>
      </c>
      <c r="O97" s="62">
        <v>1867</v>
      </c>
      <c r="P97" s="62">
        <v>4288</v>
      </c>
      <c r="Q97" s="16"/>
      <c r="R97" s="52"/>
      <c r="S97" s="53" t="e">
        <f>VLOOKUP(T97,#REF!,4,0)</f>
        <v>#REF!</v>
      </c>
      <c r="T97" s="54">
        <v>87</v>
      </c>
      <c r="U97" s="55" t="s">
        <v>146</v>
      </c>
      <c r="V97" s="104" t="e">
        <f>VLOOKUP($T97,#REF!,17,0)</f>
        <v>#REF!</v>
      </c>
      <c r="W97" s="94" t="e">
        <f>VLOOKUP($T97,#REF!,13,0)</f>
        <v>#REF!</v>
      </c>
      <c r="X97" s="94" t="e">
        <f>VLOOKUP($T97,#REF!,14,0)</f>
        <v>#REF!</v>
      </c>
      <c r="Y97" s="94" t="e">
        <f>VLOOKUP($T97,#REF!,15,0)</f>
        <v>#REF!</v>
      </c>
      <c r="Z97" s="94" t="e">
        <f>VLOOKUP($T97,#REF!,16,0)</f>
        <v>#REF!</v>
      </c>
      <c r="AA97" s="21" t="s">
        <v>176</v>
      </c>
      <c r="AB97" s="56">
        <v>596</v>
      </c>
      <c r="AC97" s="56">
        <v>133</v>
      </c>
      <c r="AD97" s="56">
        <v>350</v>
      </c>
      <c r="AE97" s="56">
        <v>483</v>
      </c>
      <c r="AF97" s="16"/>
      <c r="AG97" s="16"/>
      <c r="AH97" s="39"/>
      <c r="AI97" s="40"/>
      <c r="AJ97" s="41"/>
      <c r="AK97" s="16"/>
      <c r="AL97" s="16"/>
      <c r="AM97" s="16"/>
      <c r="AN97" s="16"/>
      <c r="AO97" s="16"/>
      <c r="AP97" s="16"/>
      <c r="AQ97" s="16"/>
    </row>
    <row r="98" spans="1:43" s="66" customFormat="1" ht="12.9" customHeight="1" x14ac:dyDescent="0.2">
      <c r="A98" s="16"/>
      <c r="B98" s="190"/>
      <c r="C98" s="192"/>
      <c r="D98" s="85">
        <v>60150</v>
      </c>
      <c r="E98" s="19">
        <v>60160</v>
      </c>
      <c r="F98" s="20" t="s">
        <v>268</v>
      </c>
      <c r="G98" s="90" t="e">
        <f>VLOOKUP($D98,#REF!,9,0)</f>
        <v>#REF!</v>
      </c>
      <c r="H98" s="91" t="e">
        <f>VLOOKUP($D98,#REF!,4,0)</f>
        <v>#REF!</v>
      </c>
      <c r="I98" s="91" t="e">
        <f>VLOOKUP($D98,#REF!,5,0)</f>
        <v>#REF!</v>
      </c>
      <c r="J98" s="91" t="e">
        <f>VLOOKUP($D98,#REF!,6,0)</f>
        <v>#REF!</v>
      </c>
      <c r="K98" s="91" t="e">
        <f>VLOOKUP($D98,#REF!,7,0)</f>
        <v>#REF!</v>
      </c>
      <c r="L98" s="21" t="s">
        <v>203</v>
      </c>
      <c r="M98" s="62">
        <v>2378</v>
      </c>
      <c r="N98" s="62">
        <v>1907</v>
      </c>
      <c r="O98" s="62">
        <v>527</v>
      </c>
      <c r="P98" s="62">
        <v>2434</v>
      </c>
      <c r="Q98" s="16"/>
      <c r="R98" s="52"/>
      <c r="S98" s="53" t="e">
        <f>VLOOKUP(T98,#REF!,4,0)</f>
        <v>#REF!</v>
      </c>
      <c r="T98" s="54">
        <v>88</v>
      </c>
      <c r="U98" s="55" t="s">
        <v>147</v>
      </c>
      <c r="V98" s="104" t="e">
        <f>VLOOKUP($T98,#REF!,17,0)</f>
        <v>#REF!</v>
      </c>
      <c r="W98" s="94" t="e">
        <f>VLOOKUP($T98,#REF!,13,0)</f>
        <v>#REF!</v>
      </c>
      <c r="X98" s="94" t="e">
        <f>VLOOKUP($T98,#REF!,14,0)</f>
        <v>#REF!</v>
      </c>
      <c r="Y98" s="94" t="e">
        <f>VLOOKUP($T98,#REF!,15,0)</f>
        <v>#REF!</v>
      </c>
      <c r="Z98" s="94" t="e">
        <f>VLOOKUP($T98,#REF!,16,0)</f>
        <v>#REF!</v>
      </c>
      <c r="AA98" s="21" t="s">
        <v>176</v>
      </c>
      <c r="AB98" s="56">
        <v>125</v>
      </c>
      <c r="AC98" s="56">
        <v>446</v>
      </c>
      <c r="AD98" s="56">
        <v>61</v>
      </c>
      <c r="AE98" s="56">
        <v>507</v>
      </c>
      <c r="AF98" s="16"/>
      <c r="AG98" s="16"/>
      <c r="AH98" s="39"/>
      <c r="AI98" s="40"/>
      <c r="AJ98" s="41"/>
      <c r="AK98" s="16"/>
      <c r="AL98" s="16"/>
      <c r="AM98" s="16"/>
      <c r="AN98" s="16"/>
      <c r="AO98" s="16"/>
      <c r="AP98" s="16"/>
      <c r="AQ98" s="16"/>
    </row>
    <row r="99" spans="1:43" s="66" customFormat="1" ht="12.9" customHeight="1" x14ac:dyDescent="0.2">
      <c r="A99" s="16"/>
      <c r="B99" s="179">
        <v>165</v>
      </c>
      <c r="C99" s="182" t="s">
        <v>35</v>
      </c>
      <c r="D99" s="85">
        <v>60160</v>
      </c>
      <c r="E99" s="19">
        <v>60170</v>
      </c>
      <c r="F99" s="20" t="s">
        <v>269</v>
      </c>
      <c r="G99" s="90" t="e">
        <f>VLOOKUP($D99,#REF!,9,0)</f>
        <v>#REF!</v>
      </c>
      <c r="H99" s="91" t="e">
        <f>VLOOKUP($D99,#REF!,4,0)</f>
        <v>#REF!</v>
      </c>
      <c r="I99" s="91" t="e">
        <f>VLOOKUP($D99,#REF!,5,0)</f>
        <v>#REF!</v>
      </c>
      <c r="J99" s="91" t="e">
        <f>VLOOKUP($D99,#REF!,6,0)</f>
        <v>#REF!</v>
      </c>
      <c r="K99" s="91" t="e">
        <f>VLOOKUP($D99,#REF!,7,0)</f>
        <v>#REF!</v>
      </c>
      <c r="L99" s="21" t="s">
        <v>194</v>
      </c>
      <c r="M99" s="62">
        <v>35</v>
      </c>
      <c r="N99" s="62">
        <v>0</v>
      </c>
      <c r="O99" s="62">
        <v>620</v>
      </c>
      <c r="P99" s="62">
        <v>620</v>
      </c>
      <c r="Q99" s="16"/>
      <c r="R99" s="52"/>
      <c r="S99" s="53" t="e">
        <f>VLOOKUP(T99,#REF!,4,0)</f>
        <v>#REF!</v>
      </c>
      <c r="T99" s="54">
        <v>89</v>
      </c>
      <c r="U99" s="55" t="s">
        <v>148</v>
      </c>
      <c r="V99" s="104" t="e">
        <f>VLOOKUP($T99,#REF!,17,0)</f>
        <v>#REF!</v>
      </c>
      <c r="W99" s="94" t="e">
        <f>VLOOKUP($T99,#REF!,13,0)</f>
        <v>#REF!</v>
      </c>
      <c r="X99" s="94" t="e">
        <f>VLOOKUP($T99,#REF!,14,0)</f>
        <v>#REF!</v>
      </c>
      <c r="Y99" s="94" t="e">
        <f>VLOOKUP($T99,#REF!,15,0)</f>
        <v>#REF!</v>
      </c>
      <c r="Z99" s="94" t="e">
        <f>VLOOKUP($T99,#REF!,16,0)</f>
        <v>#REF!</v>
      </c>
      <c r="AA99" s="21" t="s">
        <v>176</v>
      </c>
      <c r="AB99" s="56">
        <v>394</v>
      </c>
      <c r="AC99" s="56">
        <v>105</v>
      </c>
      <c r="AD99" s="56">
        <v>293</v>
      </c>
      <c r="AE99" s="56">
        <v>398</v>
      </c>
      <c r="AF99" s="16"/>
      <c r="AG99" s="16"/>
      <c r="AH99" s="39"/>
      <c r="AI99" s="40"/>
      <c r="AJ99" s="41"/>
      <c r="AK99" s="16"/>
      <c r="AL99" s="16"/>
      <c r="AM99" s="16"/>
      <c r="AN99" s="16"/>
      <c r="AO99" s="16"/>
      <c r="AP99" s="16"/>
      <c r="AQ99" s="16"/>
    </row>
    <row r="100" spans="1:43" s="66" customFormat="1" ht="12.9" customHeight="1" x14ac:dyDescent="0.2">
      <c r="A100" s="16"/>
      <c r="B100" s="185"/>
      <c r="C100" s="183"/>
      <c r="D100" s="85">
        <v>60170</v>
      </c>
      <c r="E100" s="19">
        <v>60180</v>
      </c>
      <c r="F100" s="20" t="s">
        <v>270</v>
      </c>
      <c r="G100" s="90" t="e">
        <f>VLOOKUP($D100,#REF!,9,0)</f>
        <v>#REF!</v>
      </c>
      <c r="H100" s="91" t="e">
        <f>VLOOKUP($D100,#REF!,4,0)</f>
        <v>#REF!</v>
      </c>
      <c r="I100" s="91" t="e">
        <f>VLOOKUP($D100,#REF!,5,0)</f>
        <v>#REF!</v>
      </c>
      <c r="J100" s="91" t="e">
        <f>VLOOKUP($D100,#REF!,6,0)</f>
        <v>#REF!</v>
      </c>
      <c r="K100" s="91" t="e">
        <f>VLOOKUP($D100,#REF!,7,0)</f>
        <v>#REF!</v>
      </c>
      <c r="L100" s="21" t="s">
        <v>176</v>
      </c>
      <c r="M100" s="62">
        <v>172</v>
      </c>
      <c r="N100" s="62">
        <v>272</v>
      </c>
      <c r="O100" s="62">
        <v>146</v>
      </c>
      <c r="P100" s="62">
        <v>418</v>
      </c>
      <c r="Q100" s="16"/>
      <c r="R100" s="52"/>
      <c r="S100" s="53" t="e">
        <f>VLOOKUP(T100,#REF!,4,0)</f>
        <v>#REF!</v>
      </c>
      <c r="T100" s="54">
        <v>90</v>
      </c>
      <c r="U100" s="55" t="s">
        <v>149</v>
      </c>
      <c r="V100" s="104" t="e">
        <f>VLOOKUP($T100,#REF!,17,0)</f>
        <v>#REF!</v>
      </c>
      <c r="W100" s="94" t="e">
        <f>VLOOKUP($T100,#REF!,13,0)</f>
        <v>#REF!</v>
      </c>
      <c r="X100" s="94" t="e">
        <f>VLOOKUP($T100,#REF!,14,0)</f>
        <v>#REF!</v>
      </c>
      <c r="Y100" s="94" t="e">
        <f>VLOOKUP($T100,#REF!,15,0)</f>
        <v>#REF!</v>
      </c>
      <c r="Z100" s="94" t="e">
        <f>VLOOKUP($T100,#REF!,16,0)</f>
        <v>#REF!</v>
      </c>
      <c r="AA100" s="21" t="s">
        <v>176</v>
      </c>
      <c r="AB100" s="56">
        <v>866</v>
      </c>
      <c r="AC100" s="56">
        <v>575</v>
      </c>
      <c r="AD100" s="56">
        <v>326</v>
      </c>
      <c r="AE100" s="56">
        <v>901</v>
      </c>
      <c r="AF100" s="16"/>
      <c r="AG100" s="16"/>
      <c r="AH100" s="39"/>
      <c r="AI100" s="40"/>
      <c r="AJ100" s="41"/>
      <c r="AK100" s="16"/>
      <c r="AL100" s="16"/>
      <c r="AM100" s="16"/>
      <c r="AN100" s="16"/>
      <c r="AO100" s="16"/>
      <c r="AP100" s="16"/>
      <c r="AQ100" s="16"/>
    </row>
    <row r="101" spans="1:43" s="66" customFormat="1" ht="12.9" customHeight="1" x14ac:dyDescent="0.2">
      <c r="A101" s="16"/>
      <c r="B101" s="185"/>
      <c r="C101" s="183"/>
      <c r="D101" s="85">
        <v>60180</v>
      </c>
      <c r="E101" s="19">
        <v>60190</v>
      </c>
      <c r="F101" s="20" t="s">
        <v>271</v>
      </c>
      <c r="G101" s="90" t="e">
        <f>VLOOKUP($D101,#REF!,9,0)</f>
        <v>#REF!</v>
      </c>
      <c r="H101" s="91" t="e">
        <f>VLOOKUP($D101,#REF!,4,0)</f>
        <v>#REF!</v>
      </c>
      <c r="I101" s="91" t="e">
        <f>VLOOKUP($D101,#REF!,5,0)</f>
        <v>#REF!</v>
      </c>
      <c r="J101" s="91" t="e">
        <f>VLOOKUP($D101,#REF!,6,0)</f>
        <v>#REF!</v>
      </c>
      <c r="K101" s="91" t="e">
        <f>VLOOKUP($D101,#REF!,7,0)</f>
        <v>#REF!</v>
      </c>
      <c r="L101" s="21" t="s">
        <v>194</v>
      </c>
      <c r="M101" s="62">
        <v>537</v>
      </c>
      <c r="N101" s="62">
        <v>0</v>
      </c>
      <c r="O101" s="62">
        <v>996</v>
      </c>
      <c r="P101" s="62">
        <v>996</v>
      </c>
      <c r="Q101" s="16"/>
      <c r="R101" s="52"/>
      <c r="S101" s="53" t="e">
        <f>VLOOKUP(T101,#REF!,4,0)</f>
        <v>#REF!</v>
      </c>
      <c r="T101" s="54">
        <v>91</v>
      </c>
      <c r="U101" s="55" t="s">
        <v>150</v>
      </c>
      <c r="V101" s="104" t="e">
        <f>VLOOKUP($T101,#REF!,17,0)</f>
        <v>#REF!</v>
      </c>
      <c r="W101" s="94" t="e">
        <f>VLOOKUP($T101,#REF!,13,0)</f>
        <v>#REF!</v>
      </c>
      <c r="X101" s="94" t="e">
        <f>VLOOKUP($T101,#REF!,14,0)</f>
        <v>#REF!</v>
      </c>
      <c r="Y101" s="94" t="e">
        <f>VLOOKUP($T101,#REF!,15,0)</f>
        <v>#REF!</v>
      </c>
      <c r="Z101" s="94" t="e">
        <f>VLOOKUP($T101,#REF!,16,0)</f>
        <v>#REF!</v>
      </c>
      <c r="AA101" s="21" t="s">
        <v>307</v>
      </c>
      <c r="AB101" s="56">
        <v>263</v>
      </c>
      <c r="AC101" s="56">
        <v>173</v>
      </c>
      <c r="AD101" s="56">
        <v>359</v>
      </c>
      <c r="AE101" s="56">
        <v>532</v>
      </c>
      <c r="AF101" s="16"/>
      <c r="AG101" s="16"/>
      <c r="AH101" s="39"/>
      <c r="AI101" s="40"/>
      <c r="AJ101" s="41"/>
      <c r="AK101" s="16"/>
      <c r="AL101" s="16"/>
      <c r="AM101" s="16"/>
      <c r="AN101" s="16"/>
      <c r="AO101" s="16"/>
      <c r="AP101" s="16"/>
      <c r="AQ101" s="16"/>
    </row>
    <row r="102" spans="1:43" s="66" customFormat="1" ht="12.9" customHeight="1" x14ac:dyDescent="0.2">
      <c r="A102" s="16"/>
      <c r="B102" s="185"/>
      <c r="C102" s="183"/>
      <c r="D102" s="19"/>
      <c r="E102" s="19">
        <v>60200</v>
      </c>
      <c r="F102" s="20" t="s">
        <v>272</v>
      </c>
      <c r="G102" s="21" t="s">
        <v>530</v>
      </c>
      <c r="H102" s="92"/>
      <c r="I102" s="92"/>
      <c r="J102" s="92"/>
      <c r="K102" s="92"/>
      <c r="L102" s="21" t="s">
        <v>179</v>
      </c>
      <c r="M102" s="62">
        <v>288</v>
      </c>
      <c r="N102" s="62">
        <v>145</v>
      </c>
      <c r="O102" s="62">
        <v>159</v>
      </c>
      <c r="P102" s="62">
        <v>304</v>
      </c>
      <c r="Q102" s="16"/>
      <c r="R102" s="52"/>
      <c r="S102" s="53" t="e">
        <f>VLOOKUP(T102,#REF!,4,0)</f>
        <v>#REF!</v>
      </c>
      <c r="T102" s="54">
        <v>92</v>
      </c>
      <c r="U102" s="55" t="s">
        <v>151</v>
      </c>
      <c r="V102" s="108" t="e">
        <f>VLOOKUP($T102,#REF!,17,0)</f>
        <v>#REF!</v>
      </c>
      <c r="W102" s="94"/>
      <c r="X102" s="94"/>
      <c r="Y102" s="94"/>
      <c r="Z102" s="94"/>
      <c r="AA102" s="21" t="s">
        <v>176</v>
      </c>
      <c r="AB102" s="56">
        <v>38</v>
      </c>
      <c r="AC102" s="56">
        <v>0</v>
      </c>
      <c r="AD102" s="56">
        <v>14</v>
      </c>
      <c r="AE102" s="56">
        <v>14</v>
      </c>
      <c r="AF102" s="16"/>
      <c r="AG102" s="16"/>
      <c r="AH102" s="39"/>
      <c r="AI102" s="40"/>
      <c r="AJ102" s="41"/>
      <c r="AK102" s="16"/>
      <c r="AL102" s="16"/>
      <c r="AM102" s="16"/>
      <c r="AN102" s="16"/>
      <c r="AO102" s="16"/>
      <c r="AP102" s="16"/>
      <c r="AQ102" s="16"/>
    </row>
    <row r="103" spans="1:43" s="66" customFormat="1" ht="12.9" customHeight="1" x14ac:dyDescent="0.2">
      <c r="A103" s="16"/>
      <c r="B103" s="185"/>
      <c r="C103" s="183"/>
      <c r="D103" s="85">
        <v>60190</v>
      </c>
      <c r="E103" s="19">
        <v>60210</v>
      </c>
      <c r="F103" s="20" t="s">
        <v>273</v>
      </c>
      <c r="G103" s="90" t="e">
        <f>VLOOKUP($D103,#REF!,9,0)</f>
        <v>#REF!</v>
      </c>
      <c r="H103" s="91" t="e">
        <f>VLOOKUP($D103,#REF!,4,0)</f>
        <v>#REF!</v>
      </c>
      <c r="I103" s="91" t="e">
        <f>VLOOKUP($D103,#REF!,5,0)</f>
        <v>#REF!</v>
      </c>
      <c r="J103" s="91" t="e">
        <f>VLOOKUP($D103,#REF!,6,0)</f>
        <v>#REF!</v>
      </c>
      <c r="K103" s="91" t="e">
        <f>VLOOKUP($D103,#REF!,7,0)</f>
        <v>#REF!</v>
      </c>
      <c r="L103" s="21" t="s">
        <v>203</v>
      </c>
      <c r="M103" s="62">
        <v>638</v>
      </c>
      <c r="N103" s="62">
        <v>0</v>
      </c>
      <c r="O103" s="62">
        <v>1378</v>
      </c>
      <c r="P103" s="62">
        <v>1378</v>
      </c>
      <c r="Q103" s="16"/>
      <c r="R103" s="52"/>
      <c r="S103" s="53" t="e">
        <f>VLOOKUP(T103,#REF!,4,0)</f>
        <v>#REF!</v>
      </c>
      <c r="T103" s="54">
        <v>93</v>
      </c>
      <c r="U103" s="55" t="s">
        <v>152</v>
      </c>
      <c r="V103" s="104" t="e">
        <f>VLOOKUP($T103,#REF!,17,0)</f>
        <v>#REF!</v>
      </c>
      <c r="W103" s="94" t="e">
        <f>VLOOKUP($T103,#REF!,13,0)</f>
        <v>#REF!</v>
      </c>
      <c r="X103" s="94" t="e">
        <f>VLOOKUP($T103,#REF!,14,0)</f>
        <v>#REF!</v>
      </c>
      <c r="Y103" s="94" t="e">
        <f>VLOOKUP($T103,#REF!,15,0)</f>
        <v>#REF!</v>
      </c>
      <c r="Z103" s="94" t="e">
        <f>VLOOKUP($T103,#REF!,16,0)</f>
        <v>#REF!</v>
      </c>
      <c r="AA103" s="21" t="s">
        <v>176</v>
      </c>
      <c r="AB103" s="56">
        <v>2993</v>
      </c>
      <c r="AC103" s="56">
        <v>0</v>
      </c>
      <c r="AD103" s="56">
        <v>1582</v>
      </c>
      <c r="AE103" s="56">
        <v>1582</v>
      </c>
      <c r="AF103" s="16"/>
      <c r="AG103" s="16"/>
      <c r="AH103" s="39"/>
      <c r="AI103" s="40"/>
      <c r="AJ103" s="41"/>
      <c r="AK103" s="16"/>
      <c r="AL103" s="16"/>
      <c r="AM103" s="16"/>
      <c r="AN103" s="16"/>
      <c r="AO103" s="16"/>
      <c r="AP103" s="16"/>
      <c r="AQ103" s="16"/>
    </row>
    <row r="104" spans="1:43" s="66" customFormat="1" ht="12.9" customHeight="1" x14ac:dyDescent="0.2">
      <c r="A104" s="16"/>
      <c r="B104" s="185"/>
      <c r="C104" s="183"/>
      <c r="D104" s="85">
        <v>60200</v>
      </c>
      <c r="E104" s="19">
        <v>60220</v>
      </c>
      <c r="F104" s="20" t="s">
        <v>274</v>
      </c>
      <c r="G104" s="90" t="e">
        <f>VLOOKUP($D104,#REF!,9,0)</f>
        <v>#REF!</v>
      </c>
      <c r="H104" s="91" t="e">
        <f>VLOOKUP($D104,#REF!,4,0)</f>
        <v>#REF!</v>
      </c>
      <c r="I104" s="91" t="e">
        <f>VLOOKUP($D104,#REF!,5,0)</f>
        <v>#REF!</v>
      </c>
      <c r="J104" s="91" t="e">
        <f>VLOOKUP($D104,#REF!,6,0)</f>
        <v>#REF!</v>
      </c>
      <c r="K104" s="91" t="e">
        <f>VLOOKUP($D104,#REF!,7,0)</f>
        <v>#REF!</v>
      </c>
      <c r="L104" s="21" t="s">
        <v>184</v>
      </c>
      <c r="M104" s="62">
        <v>188</v>
      </c>
      <c r="N104" s="62">
        <v>0</v>
      </c>
      <c r="O104" s="62">
        <v>497</v>
      </c>
      <c r="P104" s="62">
        <v>497</v>
      </c>
      <c r="Q104" s="16"/>
      <c r="R104" s="52"/>
      <c r="S104" s="53" t="e">
        <f>VLOOKUP(T104,#REF!,4,0)</f>
        <v>#REF!</v>
      </c>
      <c r="T104" s="54">
        <v>94</v>
      </c>
      <c r="U104" s="55" t="s">
        <v>153</v>
      </c>
      <c r="V104" s="104" t="e">
        <f>VLOOKUP($T104,#REF!,17,0)</f>
        <v>#REF!</v>
      </c>
      <c r="W104" s="94" t="e">
        <f>VLOOKUP($T104,#REF!,13,0)</f>
        <v>#REF!</v>
      </c>
      <c r="X104" s="94" t="e">
        <f>VLOOKUP($T104,#REF!,14,0)</f>
        <v>#REF!</v>
      </c>
      <c r="Y104" s="94" t="e">
        <f>VLOOKUP($T104,#REF!,15,0)</f>
        <v>#REF!</v>
      </c>
      <c r="Z104" s="94" t="e">
        <f>VLOOKUP($T104,#REF!,16,0)</f>
        <v>#REF!</v>
      </c>
      <c r="AA104" s="21" t="s">
        <v>176</v>
      </c>
      <c r="AB104" s="56">
        <v>260</v>
      </c>
      <c r="AC104" s="56">
        <v>284</v>
      </c>
      <c r="AD104" s="56">
        <v>201</v>
      </c>
      <c r="AE104" s="56">
        <v>485</v>
      </c>
      <c r="AF104" s="16"/>
      <c r="AG104" s="16"/>
      <c r="AH104" s="39"/>
      <c r="AI104" s="40"/>
      <c r="AJ104" s="41"/>
      <c r="AK104" s="16"/>
      <c r="AL104" s="16"/>
      <c r="AM104" s="16"/>
      <c r="AN104" s="16"/>
      <c r="AO104" s="16"/>
      <c r="AP104" s="16"/>
      <c r="AQ104" s="16"/>
    </row>
    <row r="105" spans="1:43" s="66" customFormat="1" ht="12.9" customHeight="1" x14ac:dyDescent="0.2">
      <c r="A105" s="16"/>
      <c r="B105" s="186"/>
      <c r="C105" s="184"/>
      <c r="D105" s="85">
        <v>60210</v>
      </c>
      <c r="E105" s="19">
        <v>60230</v>
      </c>
      <c r="F105" s="20" t="s">
        <v>275</v>
      </c>
      <c r="G105" s="90" t="e">
        <f>VLOOKUP($D105,#REF!,9,0)</f>
        <v>#REF!</v>
      </c>
      <c r="H105" s="91" t="e">
        <f>VLOOKUP($D105,#REF!,4,0)</f>
        <v>#REF!</v>
      </c>
      <c r="I105" s="91" t="e">
        <f>VLOOKUP($D105,#REF!,5,0)</f>
        <v>#REF!</v>
      </c>
      <c r="J105" s="91" t="e">
        <f>VLOOKUP($D105,#REF!,6,0)</f>
        <v>#REF!</v>
      </c>
      <c r="K105" s="91" t="e">
        <f>VLOOKUP($D105,#REF!,7,0)</f>
        <v>#REF!</v>
      </c>
      <c r="L105" s="21" t="s">
        <v>203</v>
      </c>
      <c r="M105" s="62">
        <v>629</v>
      </c>
      <c r="N105" s="62">
        <v>678</v>
      </c>
      <c r="O105" s="62">
        <v>901</v>
      </c>
      <c r="P105" s="62">
        <v>1579</v>
      </c>
      <c r="Q105" s="16"/>
      <c r="R105" s="52"/>
      <c r="S105" s="53" t="e">
        <f>VLOOKUP(T105,#REF!,4,0)</f>
        <v>#REF!</v>
      </c>
      <c r="T105" s="54">
        <v>95</v>
      </c>
      <c r="U105" s="55" t="s">
        <v>154</v>
      </c>
      <c r="V105" s="104" t="e">
        <f>VLOOKUP($T105,#REF!,17,0)</f>
        <v>#REF!</v>
      </c>
      <c r="W105" s="94" t="e">
        <f>VLOOKUP($T105,#REF!,13,0)</f>
        <v>#REF!</v>
      </c>
      <c r="X105" s="94" t="e">
        <f>VLOOKUP($T105,#REF!,14,0)</f>
        <v>#REF!</v>
      </c>
      <c r="Y105" s="94" t="e">
        <f>VLOOKUP($T105,#REF!,15,0)</f>
        <v>#REF!</v>
      </c>
      <c r="Z105" s="94" t="e">
        <f>VLOOKUP($T105,#REF!,16,0)</f>
        <v>#REF!</v>
      </c>
      <c r="AA105" s="21" t="s">
        <v>308</v>
      </c>
      <c r="AB105" s="56">
        <v>1782</v>
      </c>
      <c r="AC105" s="56">
        <v>0</v>
      </c>
      <c r="AD105" s="56">
        <v>2120</v>
      </c>
      <c r="AE105" s="56">
        <v>2120</v>
      </c>
      <c r="AF105" s="16"/>
      <c r="AG105" s="16"/>
      <c r="AH105" s="39"/>
      <c r="AI105" s="40"/>
      <c r="AJ105" s="41"/>
      <c r="AK105" s="16"/>
      <c r="AL105" s="16"/>
      <c r="AM105" s="16"/>
      <c r="AN105" s="16"/>
      <c r="AO105" s="16"/>
      <c r="AP105" s="16"/>
      <c r="AQ105" s="16"/>
    </row>
    <row r="106" spans="1:43" s="66" customFormat="1" ht="12.9" customHeight="1" x14ac:dyDescent="0.2">
      <c r="A106" s="16"/>
      <c r="B106" s="189">
        <v>213</v>
      </c>
      <c r="C106" s="191" t="s">
        <v>36</v>
      </c>
      <c r="D106" s="85">
        <v>60220</v>
      </c>
      <c r="E106" s="19">
        <v>60240</v>
      </c>
      <c r="F106" s="20" t="s">
        <v>276</v>
      </c>
      <c r="G106" s="90" t="e">
        <f>VLOOKUP($D106,#REF!,9,0)</f>
        <v>#REF!</v>
      </c>
      <c r="H106" s="91" t="e">
        <f>VLOOKUP($D106,#REF!,4,0)</f>
        <v>#REF!</v>
      </c>
      <c r="I106" s="91" t="e">
        <f>VLOOKUP($D106,#REF!,5,0)</f>
        <v>#REF!</v>
      </c>
      <c r="J106" s="91" t="e">
        <f>VLOOKUP($D106,#REF!,6,0)</f>
        <v>#REF!</v>
      </c>
      <c r="K106" s="91" t="e">
        <f>VLOOKUP($D106,#REF!,7,0)</f>
        <v>#REF!</v>
      </c>
      <c r="L106" s="21" t="s">
        <v>203</v>
      </c>
      <c r="M106" s="62">
        <v>6379</v>
      </c>
      <c r="N106" s="62">
        <v>4033</v>
      </c>
      <c r="O106" s="62">
        <v>833</v>
      </c>
      <c r="P106" s="62">
        <v>4866</v>
      </c>
      <c r="Q106" s="16"/>
      <c r="R106" s="52"/>
      <c r="S106" s="53" t="e">
        <f>VLOOKUP(T106,#REF!,4,0)</f>
        <v>#REF!</v>
      </c>
      <c r="T106" s="54">
        <v>96</v>
      </c>
      <c r="U106" s="55" t="s">
        <v>155</v>
      </c>
      <c r="V106" s="108" t="e">
        <f>VLOOKUP($T106,#REF!,17,0)</f>
        <v>#REF!</v>
      </c>
      <c r="W106" s="94"/>
      <c r="X106" s="94"/>
      <c r="Y106" s="94"/>
      <c r="Z106" s="94"/>
      <c r="AA106" s="21" t="s">
        <v>307</v>
      </c>
      <c r="AB106" s="56">
        <v>51</v>
      </c>
      <c r="AC106" s="56">
        <v>11</v>
      </c>
      <c r="AD106" s="56">
        <v>209</v>
      </c>
      <c r="AE106" s="56">
        <v>220</v>
      </c>
      <c r="AF106" s="16"/>
      <c r="AG106" s="16"/>
      <c r="AH106" s="39"/>
      <c r="AI106" s="40"/>
      <c r="AJ106" s="41"/>
      <c r="AK106" s="16"/>
      <c r="AL106" s="16"/>
      <c r="AM106" s="16"/>
      <c r="AN106" s="16"/>
      <c r="AO106" s="16"/>
      <c r="AP106" s="16"/>
      <c r="AQ106" s="16"/>
    </row>
    <row r="107" spans="1:43" s="66" customFormat="1" ht="12.9" customHeight="1" x14ac:dyDescent="0.2">
      <c r="A107" s="16"/>
      <c r="B107" s="190"/>
      <c r="C107" s="192"/>
      <c r="D107" s="85">
        <v>60230</v>
      </c>
      <c r="E107" s="19">
        <v>60250</v>
      </c>
      <c r="F107" s="20" t="s">
        <v>277</v>
      </c>
      <c r="G107" s="90" t="e">
        <f>VLOOKUP($D107,#REF!,9,0)</f>
        <v>#REF!</v>
      </c>
      <c r="H107" s="91" t="e">
        <f>VLOOKUP($D107,#REF!,4,0)</f>
        <v>#REF!</v>
      </c>
      <c r="I107" s="91" t="e">
        <f>VLOOKUP($D107,#REF!,5,0)</f>
        <v>#REF!</v>
      </c>
      <c r="J107" s="91" t="e">
        <f>VLOOKUP($D107,#REF!,6,0)</f>
        <v>#REF!</v>
      </c>
      <c r="K107" s="91" t="e">
        <f>VLOOKUP($D107,#REF!,7,0)</f>
        <v>#REF!</v>
      </c>
      <c r="L107" s="21" t="s">
        <v>184</v>
      </c>
      <c r="M107" s="62">
        <v>168</v>
      </c>
      <c r="N107" s="62">
        <v>0</v>
      </c>
      <c r="O107" s="62">
        <v>678</v>
      </c>
      <c r="P107" s="62">
        <v>678</v>
      </c>
      <c r="Q107" s="16"/>
      <c r="R107" s="52"/>
      <c r="S107" s="53" t="e">
        <f>VLOOKUP(T107,#REF!,4,0)</f>
        <v>#REF!</v>
      </c>
      <c r="T107" s="54">
        <v>97</v>
      </c>
      <c r="U107" s="55" t="s">
        <v>156</v>
      </c>
      <c r="V107" s="104" t="e">
        <f>VLOOKUP($T107,#REF!,17,0)</f>
        <v>#REF!</v>
      </c>
      <c r="W107" s="94" t="e">
        <f>VLOOKUP($T107,#REF!,13,0)</f>
        <v>#REF!</v>
      </c>
      <c r="X107" s="94" t="e">
        <f>VLOOKUP($T107,#REF!,14,0)</f>
        <v>#REF!</v>
      </c>
      <c r="Y107" s="94" t="e">
        <f>VLOOKUP($T107,#REF!,15,0)</f>
        <v>#REF!</v>
      </c>
      <c r="Z107" s="94" t="e">
        <f>VLOOKUP($T107,#REF!,16,0)</f>
        <v>#REF!</v>
      </c>
      <c r="AA107" s="21" t="s">
        <v>307</v>
      </c>
      <c r="AB107" s="56">
        <v>6</v>
      </c>
      <c r="AC107" s="56">
        <v>0</v>
      </c>
      <c r="AD107" s="56">
        <v>128</v>
      </c>
      <c r="AE107" s="56">
        <v>128</v>
      </c>
      <c r="AF107" s="16"/>
      <c r="AG107" s="16"/>
      <c r="AH107" s="39"/>
      <c r="AI107" s="40"/>
      <c r="AJ107" s="41"/>
      <c r="AK107" s="16"/>
      <c r="AL107" s="16"/>
      <c r="AM107" s="16"/>
      <c r="AN107" s="16"/>
      <c r="AO107" s="16"/>
      <c r="AP107" s="16"/>
      <c r="AQ107" s="16"/>
    </row>
    <row r="108" spans="1:43" s="66" customFormat="1" ht="12.9" customHeight="1" x14ac:dyDescent="0.2">
      <c r="A108" s="16"/>
      <c r="B108" s="179">
        <v>214</v>
      </c>
      <c r="C108" s="193" t="s">
        <v>37</v>
      </c>
      <c r="D108" s="85">
        <v>60240</v>
      </c>
      <c r="E108" s="19">
        <v>60260</v>
      </c>
      <c r="F108" s="20" t="s">
        <v>278</v>
      </c>
      <c r="G108" s="90" t="e">
        <f>VLOOKUP($D108,#REF!,9,0)</f>
        <v>#REF!</v>
      </c>
      <c r="H108" s="91" t="e">
        <f>VLOOKUP($D108,#REF!,4,0)</f>
        <v>#REF!</v>
      </c>
      <c r="I108" s="91" t="e">
        <f>VLOOKUP($D108,#REF!,5,0)</f>
        <v>#REF!</v>
      </c>
      <c r="J108" s="91" t="e">
        <f>VLOOKUP($D108,#REF!,6,0)</f>
        <v>#REF!</v>
      </c>
      <c r="K108" s="91" t="e">
        <f>VLOOKUP($D108,#REF!,7,0)</f>
        <v>#REF!</v>
      </c>
      <c r="L108" s="21" t="s">
        <v>179</v>
      </c>
      <c r="M108" s="62">
        <v>163</v>
      </c>
      <c r="N108" s="62">
        <v>110</v>
      </c>
      <c r="O108" s="62">
        <v>45</v>
      </c>
      <c r="P108" s="62">
        <v>155</v>
      </c>
      <c r="Q108" s="16"/>
      <c r="R108" s="52"/>
      <c r="S108" s="53" t="e">
        <f>VLOOKUP(T108,#REF!,4,0)</f>
        <v>#REF!</v>
      </c>
      <c r="T108" s="54">
        <v>98</v>
      </c>
      <c r="U108" s="55" t="s">
        <v>157</v>
      </c>
      <c r="V108" s="108" t="e">
        <f>VLOOKUP($T108,#REF!,17,0)</f>
        <v>#REF!</v>
      </c>
      <c r="W108" s="94"/>
      <c r="X108" s="94"/>
      <c r="Y108" s="94"/>
      <c r="Z108" s="94"/>
      <c r="AA108" s="21" t="s">
        <v>176</v>
      </c>
      <c r="AB108" s="56">
        <v>1673</v>
      </c>
      <c r="AC108" s="56">
        <v>271</v>
      </c>
      <c r="AD108" s="56">
        <v>298</v>
      </c>
      <c r="AE108" s="56">
        <v>569</v>
      </c>
      <c r="AF108" s="16"/>
      <c r="AG108" s="16"/>
      <c r="AH108" s="39"/>
      <c r="AI108" s="40"/>
      <c r="AJ108" s="41"/>
      <c r="AK108" s="16"/>
      <c r="AL108" s="16"/>
      <c r="AM108" s="16"/>
      <c r="AN108" s="16"/>
      <c r="AO108" s="16"/>
      <c r="AP108" s="16"/>
      <c r="AQ108" s="16"/>
    </row>
    <row r="109" spans="1:43" s="66" customFormat="1" ht="12.9" customHeight="1" x14ac:dyDescent="0.2">
      <c r="A109" s="16"/>
      <c r="B109" s="185"/>
      <c r="C109" s="183"/>
      <c r="D109" s="85">
        <v>60260</v>
      </c>
      <c r="E109" s="19">
        <v>60280</v>
      </c>
      <c r="F109" s="20" t="s">
        <v>279</v>
      </c>
      <c r="G109" s="90" t="e">
        <f>VLOOKUP($D109,#REF!,9,0)</f>
        <v>#REF!</v>
      </c>
      <c r="H109" s="91" t="e">
        <f>VLOOKUP($D109,#REF!,4,0)</f>
        <v>#REF!</v>
      </c>
      <c r="I109" s="91" t="e">
        <f>VLOOKUP($D109,#REF!,5,0)</f>
        <v>#REF!</v>
      </c>
      <c r="J109" s="91" t="e">
        <f>VLOOKUP($D109,#REF!,6,0)</f>
        <v>#REF!</v>
      </c>
      <c r="K109" s="91" t="e">
        <f>VLOOKUP($D109,#REF!,7,0)</f>
        <v>#REF!</v>
      </c>
      <c r="L109" s="21" t="s">
        <v>179</v>
      </c>
      <c r="M109" s="62">
        <v>187</v>
      </c>
      <c r="N109" s="62">
        <v>10</v>
      </c>
      <c r="O109" s="62">
        <v>663</v>
      </c>
      <c r="P109" s="62">
        <v>673</v>
      </c>
      <c r="Q109" s="16"/>
      <c r="R109" s="52"/>
      <c r="S109" s="53" t="e">
        <f>VLOOKUP(T109,#REF!,4,0)</f>
        <v>#REF!</v>
      </c>
      <c r="T109" s="54">
        <v>99</v>
      </c>
      <c r="U109" s="55" t="s">
        <v>158</v>
      </c>
      <c r="V109" s="104" t="e">
        <f>VLOOKUP($T109,#REF!,17,0)</f>
        <v>#REF!</v>
      </c>
      <c r="W109" s="94" t="e">
        <f>VLOOKUP($T109,#REF!,13,0)</f>
        <v>#REF!</v>
      </c>
      <c r="X109" s="94" t="e">
        <f>VLOOKUP($T109,#REF!,14,0)</f>
        <v>#REF!</v>
      </c>
      <c r="Y109" s="94" t="e">
        <f>VLOOKUP($T109,#REF!,15,0)</f>
        <v>#REF!</v>
      </c>
      <c r="Z109" s="94" t="e">
        <f>VLOOKUP($T109,#REF!,16,0)</f>
        <v>#REF!</v>
      </c>
      <c r="AA109" s="21" t="s">
        <v>176</v>
      </c>
      <c r="AB109" s="56">
        <v>465</v>
      </c>
      <c r="AC109" s="56">
        <v>0</v>
      </c>
      <c r="AD109" s="56">
        <v>520</v>
      </c>
      <c r="AE109" s="56">
        <v>520</v>
      </c>
      <c r="AF109" s="16"/>
      <c r="AG109" s="16"/>
      <c r="AH109" s="39"/>
      <c r="AI109" s="40"/>
      <c r="AJ109" s="41"/>
      <c r="AK109" s="16"/>
      <c r="AL109" s="16"/>
      <c r="AM109" s="16"/>
      <c r="AN109" s="16"/>
      <c r="AO109" s="16"/>
      <c r="AP109" s="16"/>
      <c r="AQ109" s="16"/>
    </row>
    <row r="110" spans="1:43" s="66" customFormat="1" ht="12.9" customHeight="1" x14ac:dyDescent="0.2">
      <c r="A110" s="16"/>
      <c r="B110" s="185"/>
      <c r="C110" s="183"/>
      <c r="D110" s="85">
        <v>60270</v>
      </c>
      <c r="E110" s="19">
        <v>60290</v>
      </c>
      <c r="F110" s="20" t="s">
        <v>280</v>
      </c>
      <c r="G110" s="90" t="e">
        <f>VLOOKUP($D110,#REF!,9,0)</f>
        <v>#REF!</v>
      </c>
      <c r="H110" s="91" t="e">
        <f>VLOOKUP($D110,#REF!,4,0)</f>
        <v>#REF!</v>
      </c>
      <c r="I110" s="91" t="e">
        <f>VLOOKUP($D110,#REF!,5,0)</f>
        <v>#REF!</v>
      </c>
      <c r="J110" s="91" t="e">
        <f>VLOOKUP($D110,#REF!,6,0)</f>
        <v>#REF!</v>
      </c>
      <c r="K110" s="91" t="e">
        <f>VLOOKUP($D110,#REF!,7,0)</f>
        <v>#REF!</v>
      </c>
      <c r="L110" s="21" t="s">
        <v>179</v>
      </c>
      <c r="M110" s="62">
        <v>1044</v>
      </c>
      <c r="N110" s="62">
        <v>3224</v>
      </c>
      <c r="O110" s="62">
        <v>632</v>
      </c>
      <c r="P110" s="62">
        <v>3856</v>
      </c>
      <c r="Q110" s="16"/>
      <c r="R110" s="78"/>
      <c r="S110" s="53" t="e">
        <f>VLOOKUP(T110,#REF!,4,0)</f>
        <v>#REF!</v>
      </c>
      <c r="T110" s="80">
        <v>100</v>
      </c>
      <c r="U110" s="81" t="s">
        <v>159</v>
      </c>
      <c r="V110" s="104" t="e">
        <f>VLOOKUP($T110,#REF!,17,0)</f>
        <v>#REF!</v>
      </c>
      <c r="W110" s="94" t="e">
        <f>VLOOKUP($T110,#REF!,13,0)</f>
        <v>#REF!</v>
      </c>
      <c r="X110" s="94" t="e">
        <f>VLOOKUP($T110,#REF!,14,0)</f>
        <v>#REF!</v>
      </c>
      <c r="Y110" s="94" t="e">
        <f>VLOOKUP($T110,#REF!,15,0)</f>
        <v>#REF!</v>
      </c>
      <c r="Z110" s="94" t="e">
        <f>VLOOKUP($T110,#REF!,16,0)</f>
        <v>#REF!</v>
      </c>
      <c r="AA110" s="82" t="s">
        <v>176</v>
      </c>
      <c r="AB110" s="83">
        <v>361</v>
      </c>
      <c r="AC110" s="83">
        <v>161</v>
      </c>
      <c r="AD110" s="83">
        <v>157</v>
      </c>
      <c r="AE110" s="83">
        <v>318</v>
      </c>
      <c r="AF110" s="16"/>
      <c r="AG110" s="16"/>
      <c r="AH110" s="39"/>
      <c r="AI110" s="40"/>
      <c r="AJ110" s="41"/>
      <c r="AK110" s="16"/>
      <c r="AL110" s="16"/>
      <c r="AM110" s="16"/>
      <c r="AN110" s="16"/>
      <c r="AO110" s="16"/>
      <c r="AP110" s="16"/>
      <c r="AQ110" s="16"/>
    </row>
    <row r="111" spans="1:43" s="66" customFormat="1" ht="12.9" customHeight="1" x14ac:dyDescent="0.2">
      <c r="A111" s="16"/>
      <c r="B111" s="186"/>
      <c r="C111" s="184"/>
      <c r="D111" s="85">
        <v>60280</v>
      </c>
      <c r="E111" s="19">
        <v>60300</v>
      </c>
      <c r="F111" s="20" t="s">
        <v>281</v>
      </c>
      <c r="G111" s="90" t="e">
        <f>VLOOKUP($D111,#REF!,9,0)</f>
        <v>#REF!</v>
      </c>
      <c r="H111" s="91" t="e">
        <f>VLOOKUP($D111,#REF!,4,0)</f>
        <v>#REF!</v>
      </c>
      <c r="I111" s="91" t="e">
        <f>VLOOKUP($D111,#REF!,5,0)</f>
        <v>#REF!</v>
      </c>
      <c r="J111" s="91" t="e">
        <f>VLOOKUP($D111,#REF!,6,0)</f>
        <v>#REF!</v>
      </c>
      <c r="K111" s="91" t="e">
        <f>VLOOKUP($D111,#REF!,7,0)</f>
        <v>#REF!</v>
      </c>
      <c r="L111" s="21" t="s">
        <v>194</v>
      </c>
      <c r="M111" s="62">
        <v>740</v>
      </c>
      <c r="N111" s="62">
        <v>2129</v>
      </c>
      <c r="O111" s="62">
        <v>56</v>
      </c>
      <c r="P111" s="62">
        <v>2185</v>
      </c>
      <c r="Q111" s="16"/>
      <c r="R111" s="78"/>
      <c r="S111" s="53" t="e">
        <f>VLOOKUP(T111,#REF!,4,0)</f>
        <v>#REF!</v>
      </c>
      <c r="T111" s="80">
        <v>101</v>
      </c>
      <c r="U111" s="81" t="s">
        <v>510</v>
      </c>
      <c r="V111" s="104" t="e">
        <f>VLOOKUP($T111,#REF!,17,0)</f>
        <v>#REF!</v>
      </c>
      <c r="W111" s="94" t="e">
        <f>VLOOKUP($T111,#REF!,13,0)</f>
        <v>#REF!</v>
      </c>
      <c r="X111" s="94" t="e">
        <f>VLOOKUP($T111,#REF!,14,0)</f>
        <v>#REF!</v>
      </c>
      <c r="Y111" s="94" t="e">
        <f>VLOOKUP($T111,#REF!,15,0)</f>
        <v>#REF!</v>
      </c>
      <c r="Z111" s="94" t="e">
        <f>VLOOKUP($T111,#REF!,16,0)</f>
        <v>#REF!</v>
      </c>
      <c r="AA111" s="82"/>
      <c r="AB111" s="83"/>
      <c r="AC111" s="83"/>
      <c r="AD111" s="83"/>
      <c r="AE111" s="83"/>
      <c r="AF111" s="16"/>
      <c r="AG111" s="16"/>
      <c r="AH111" s="39"/>
      <c r="AI111" s="40"/>
      <c r="AJ111" s="41"/>
      <c r="AK111" s="16"/>
      <c r="AL111" s="16"/>
      <c r="AM111" s="16"/>
      <c r="AN111" s="16"/>
      <c r="AO111" s="16"/>
      <c r="AP111" s="16"/>
      <c r="AQ111" s="16"/>
    </row>
    <row r="112" spans="1:43" s="66" customFormat="1" ht="12.9" customHeight="1" x14ac:dyDescent="0.2">
      <c r="A112" s="16"/>
      <c r="B112" s="189">
        <v>215</v>
      </c>
      <c r="C112" s="192" t="s">
        <v>282</v>
      </c>
      <c r="D112" s="85">
        <v>60290</v>
      </c>
      <c r="E112" s="19">
        <v>60310</v>
      </c>
      <c r="F112" s="20" t="s">
        <v>283</v>
      </c>
      <c r="G112" s="90" t="e">
        <f>VLOOKUP($D112,#REF!,9,0)</f>
        <v>#REF!</v>
      </c>
      <c r="H112" s="91" t="e">
        <f>VLOOKUP($D112,#REF!,4,0)</f>
        <v>#REF!</v>
      </c>
      <c r="I112" s="91" t="e">
        <f>VLOOKUP($D112,#REF!,5,0)</f>
        <v>#REF!</v>
      </c>
      <c r="J112" s="91" t="e">
        <f>VLOOKUP($D112,#REF!,6,0)</f>
        <v>#REF!</v>
      </c>
      <c r="K112" s="91" t="e">
        <f>VLOOKUP($D112,#REF!,7,0)</f>
        <v>#REF!</v>
      </c>
      <c r="L112" s="21" t="s">
        <v>184</v>
      </c>
      <c r="M112" s="62">
        <v>817</v>
      </c>
      <c r="N112" s="62">
        <v>0</v>
      </c>
      <c r="O112" s="62">
        <v>939</v>
      </c>
      <c r="P112" s="62">
        <v>939</v>
      </c>
      <c r="Q112" s="16"/>
      <c r="R112" s="78"/>
      <c r="S112" s="53" t="e">
        <f>VLOOKUP(T112,#REF!,4,0)</f>
        <v>#REF!</v>
      </c>
      <c r="T112" s="80">
        <v>102</v>
      </c>
      <c r="U112" s="81" t="s">
        <v>511</v>
      </c>
      <c r="V112" s="104" t="e">
        <f>VLOOKUP($T112,#REF!,17,0)</f>
        <v>#REF!</v>
      </c>
      <c r="W112" s="94" t="e">
        <f>VLOOKUP($T112,#REF!,13,0)</f>
        <v>#REF!</v>
      </c>
      <c r="X112" s="94" t="e">
        <f>VLOOKUP($T112,#REF!,14,0)</f>
        <v>#REF!</v>
      </c>
      <c r="Y112" s="94" t="e">
        <f>VLOOKUP($T112,#REF!,15,0)</f>
        <v>#REF!</v>
      </c>
      <c r="Z112" s="94" t="e">
        <f>VLOOKUP($T112,#REF!,16,0)</f>
        <v>#REF!</v>
      </c>
      <c r="AA112" s="82"/>
      <c r="AB112" s="83"/>
      <c r="AC112" s="83"/>
      <c r="AD112" s="83"/>
      <c r="AE112" s="83"/>
      <c r="AF112" s="16"/>
      <c r="AG112" s="16"/>
      <c r="AH112" s="39"/>
      <c r="AI112" s="40"/>
      <c r="AJ112" s="41"/>
      <c r="AK112" s="16"/>
      <c r="AL112" s="16"/>
      <c r="AM112" s="16"/>
      <c r="AN112" s="16"/>
      <c r="AO112" s="16"/>
      <c r="AP112" s="16"/>
      <c r="AQ112" s="16"/>
    </row>
    <row r="113" spans="1:43" s="66" customFormat="1" ht="12.9" customHeight="1" x14ac:dyDescent="0.2">
      <c r="A113" s="16"/>
      <c r="B113" s="190"/>
      <c r="C113" s="192"/>
      <c r="D113" s="85">
        <v>60300</v>
      </c>
      <c r="E113" s="19">
        <v>60320</v>
      </c>
      <c r="F113" s="20" t="s">
        <v>284</v>
      </c>
      <c r="G113" s="90" t="e">
        <f>VLOOKUP($D113,#REF!,9,0)</f>
        <v>#REF!</v>
      </c>
      <c r="H113" s="91" t="e">
        <f>VLOOKUP($D113,#REF!,4,0)</f>
        <v>#REF!</v>
      </c>
      <c r="I113" s="91" t="e">
        <f>VLOOKUP($D113,#REF!,5,0)</f>
        <v>#REF!</v>
      </c>
      <c r="J113" s="91" t="e">
        <f>VLOOKUP($D113,#REF!,6,0)</f>
        <v>#REF!</v>
      </c>
      <c r="K113" s="91" t="e">
        <f>VLOOKUP($D113,#REF!,7,0)</f>
        <v>#REF!</v>
      </c>
      <c r="L113" s="21" t="s">
        <v>203</v>
      </c>
      <c r="M113" s="62">
        <v>680</v>
      </c>
      <c r="N113" s="62">
        <v>751</v>
      </c>
      <c r="O113" s="62">
        <v>733</v>
      </c>
      <c r="P113" s="62">
        <v>1484</v>
      </c>
      <c r="Q113" s="16"/>
      <c r="R113" s="78"/>
      <c r="S113" s="53" t="e">
        <f>VLOOKUP(T113,#REF!,4,0)</f>
        <v>#REF!</v>
      </c>
      <c r="T113" s="80">
        <v>103</v>
      </c>
      <c r="U113" s="81" t="s">
        <v>512</v>
      </c>
      <c r="V113" s="104" t="e">
        <f>VLOOKUP($T113,#REF!,17,0)</f>
        <v>#REF!</v>
      </c>
      <c r="W113" s="94" t="e">
        <f>VLOOKUP($T113,#REF!,13,0)</f>
        <v>#REF!</v>
      </c>
      <c r="X113" s="94" t="e">
        <f>VLOOKUP($T113,#REF!,14,0)</f>
        <v>#REF!</v>
      </c>
      <c r="Y113" s="94" t="e">
        <f>VLOOKUP($T113,#REF!,15,0)</f>
        <v>#REF!</v>
      </c>
      <c r="Z113" s="94" t="e">
        <f>VLOOKUP($T113,#REF!,16,0)</f>
        <v>#REF!</v>
      </c>
      <c r="AA113" s="82"/>
      <c r="AB113" s="83"/>
      <c r="AC113" s="83"/>
      <c r="AD113" s="83"/>
      <c r="AE113" s="83"/>
      <c r="AF113" s="16"/>
      <c r="AG113" s="16"/>
      <c r="AH113" s="39"/>
      <c r="AI113" s="40"/>
      <c r="AJ113" s="41"/>
      <c r="AK113" s="16"/>
      <c r="AL113" s="16"/>
      <c r="AM113" s="16"/>
      <c r="AN113" s="16"/>
      <c r="AO113" s="16"/>
      <c r="AP113" s="16"/>
      <c r="AQ113" s="16"/>
    </row>
    <row r="114" spans="1:43" s="66" customFormat="1" ht="12.9" customHeight="1" x14ac:dyDescent="0.2">
      <c r="A114" s="16"/>
      <c r="B114" s="190"/>
      <c r="C114" s="192"/>
      <c r="D114" s="85">
        <v>60310</v>
      </c>
      <c r="E114" s="19">
        <v>60330</v>
      </c>
      <c r="F114" s="20" t="s">
        <v>285</v>
      </c>
      <c r="G114" s="90" t="e">
        <f>VLOOKUP($D114,#REF!,9,0)</f>
        <v>#REF!</v>
      </c>
      <c r="H114" s="91" t="e">
        <f>VLOOKUP($D114,#REF!,4,0)</f>
        <v>#REF!</v>
      </c>
      <c r="I114" s="91" t="e">
        <f>VLOOKUP($D114,#REF!,5,0)</f>
        <v>#REF!</v>
      </c>
      <c r="J114" s="91" t="e">
        <f>VLOOKUP($D114,#REF!,6,0)</f>
        <v>#REF!</v>
      </c>
      <c r="K114" s="91" t="e">
        <f>VLOOKUP($D114,#REF!,7,0)</f>
        <v>#REF!</v>
      </c>
      <c r="L114" s="21" t="s">
        <v>203</v>
      </c>
      <c r="M114" s="62">
        <v>2746</v>
      </c>
      <c r="N114" s="62">
        <v>3165</v>
      </c>
      <c r="O114" s="62">
        <v>638</v>
      </c>
      <c r="P114" s="62">
        <v>3803</v>
      </c>
      <c r="Q114" s="16"/>
      <c r="R114" s="78"/>
      <c r="S114" s="53" t="e">
        <f>VLOOKUP(T114,#REF!,4,0)</f>
        <v>#REF!</v>
      </c>
      <c r="T114" s="80">
        <v>104</v>
      </c>
      <c r="U114" s="81" t="s">
        <v>513</v>
      </c>
      <c r="V114" s="104" t="e">
        <f>VLOOKUP($T114,#REF!,17,0)</f>
        <v>#REF!</v>
      </c>
      <c r="W114" s="94" t="e">
        <f>VLOOKUP($T114,#REF!,13,0)</f>
        <v>#REF!</v>
      </c>
      <c r="X114" s="94" t="e">
        <f>VLOOKUP($T114,#REF!,14,0)</f>
        <v>#REF!</v>
      </c>
      <c r="Y114" s="94" t="e">
        <f>VLOOKUP($T114,#REF!,15,0)</f>
        <v>#REF!</v>
      </c>
      <c r="Z114" s="94" t="e">
        <f>VLOOKUP($T114,#REF!,16,0)</f>
        <v>#REF!</v>
      </c>
      <c r="AA114" s="82"/>
      <c r="AB114" s="83"/>
      <c r="AC114" s="83"/>
      <c r="AD114" s="83"/>
      <c r="AE114" s="83"/>
      <c r="AF114" s="16"/>
      <c r="AG114" s="16"/>
      <c r="AH114" s="39"/>
      <c r="AI114" s="40"/>
      <c r="AJ114" s="41"/>
      <c r="AK114" s="16"/>
      <c r="AL114" s="16"/>
      <c r="AM114" s="16"/>
      <c r="AN114" s="16"/>
      <c r="AO114" s="16"/>
      <c r="AP114" s="16"/>
      <c r="AQ114" s="16"/>
    </row>
    <row r="115" spans="1:43" s="66" customFormat="1" ht="12.9" customHeight="1" x14ac:dyDescent="0.2">
      <c r="A115" s="16"/>
      <c r="B115" s="189">
        <v>216</v>
      </c>
      <c r="C115" s="192" t="s">
        <v>286</v>
      </c>
      <c r="D115" s="85">
        <v>60320</v>
      </c>
      <c r="E115" s="19">
        <v>60340</v>
      </c>
      <c r="F115" s="20" t="s">
        <v>287</v>
      </c>
      <c r="G115" s="90" t="e">
        <f>VLOOKUP($D115,#REF!,9,0)</f>
        <v>#REF!</v>
      </c>
      <c r="H115" s="91" t="e">
        <f>VLOOKUP($D115,#REF!,4,0)</f>
        <v>#REF!</v>
      </c>
      <c r="I115" s="91" t="e">
        <f>VLOOKUP($D115,#REF!,5,0)</f>
        <v>#REF!</v>
      </c>
      <c r="J115" s="91" t="e">
        <f>VLOOKUP($D115,#REF!,6,0)</f>
        <v>#REF!</v>
      </c>
      <c r="K115" s="91" t="e">
        <f>VLOOKUP($D115,#REF!,7,0)</f>
        <v>#REF!</v>
      </c>
      <c r="L115" s="21" t="s">
        <v>194</v>
      </c>
      <c r="M115" s="62">
        <v>64</v>
      </c>
      <c r="N115" s="62">
        <v>0</v>
      </c>
      <c r="O115" s="62">
        <v>350</v>
      </c>
      <c r="P115" s="62">
        <v>350</v>
      </c>
      <c r="Q115" s="16"/>
      <c r="R115" s="78"/>
      <c r="S115" s="53" t="e">
        <f>VLOOKUP(T115,#REF!,4,0)</f>
        <v>#REF!</v>
      </c>
      <c r="T115" s="80">
        <v>105</v>
      </c>
      <c r="U115" s="81" t="s">
        <v>514</v>
      </c>
      <c r="V115" s="104" t="e">
        <f>VLOOKUP($T115,#REF!,17,0)</f>
        <v>#REF!</v>
      </c>
      <c r="W115" s="94" t="e">
        <f>VLOOKUP($T115,#REF!,13,0)</f>
        <v>#REF!</v>
      </c>
      <c r="X115" s="94" t="e">
        <f>VLOOKUP($T115,#REF!,14,0)</f>
        <v>#REF!</v>
      </c>
      <c r="Y115" s="94" t="e">
        <f>VLOOKUP($T115,#REF!,15,0)</f>
        <v>#REF!</v>
      </c>
      <c r="Z115" s="94" t="e">
        <f>VLOOKUP($T115,#REF!,16,0)</f>
        <v>#REF!</v>
      </c>
      <c r="AA115" s="82"/>
      <c r="AB115" s="83"/>
      <c r="AC115" s="83"/>
      <c r="AD115" s="83"/>
      <c r="AE115" s="83"/>
      <c r="AF115" s="16"/>
      <c r="AG115" s="16"/>
      <c r="AH115" s="39"/>
      <c r="AI115" s="40"/>
      <c r="AJ115" s="41"/>
      <c r="AK115" s="16"/>
      <c r="AL115" s="16"/>
      <c r="AM115" s="16"/>
      <c r="AN115" s="16"/>
      <c r="AO115" s="16"/>
      <c r="AP115" s="16"/>
      <c r="AQ115" s="16"/>
    </row>
    <row r="116" spans="1:43" s="66" customFormat="1" ht="12.9" customHeight="1" x14ac:dyDescent="0.2">
      <c r="A116" s="16"/>
      <c r="B116" s="190"/>
      <c r="C116" s="192"/>
      <c r="D116" s="85">
        <v>60330</v>
      </c>
      <c r="E116" s="19">
        <v>60350</v>
      </c>
      <c r="F116" s="20" t="s">
        <v>288</v>
      </c>
      <c r="G116" s="90" t="e">
        <f>VLOOKUP($D116,#REF!,9,0)</f>
        <v>#REF!</v>
      </c>
      <c r="H116" s="91" t="e">
        <f>VLOOKUP($D116,#REF!,4,0)</f>
        <v>#REF!</v>
      </c>
      <c r="I116" s="91" t="e">
        <f>VLOOKUP($D116,#REF!,5,0)</f>
        <v>#REF!</v>
      </c>
      <c r="J116" s="91" t="e">
        <f>VLOOKUP($D116,#REF!,6,0)</f>
        <v>#REF!</v>
      </c>
      <c r="K116" s="91" t="e">
        <f>VLOOKUP($D116,#REF!,7,0)</f>
        <v>#REF!</v>
      </c>
      <c r="L116" s="21" t="s">
        <v>179</v>
      </c>
      <c r="M116" s="62">
        <v>274</v>
      </c>
      <c r="N116" s="62">
        <v>554</v>
      </c>
      <c r="O116" s="62">
        <v>92</v>
      </c>
      <c r="P116" s="62">
        <v>646</v>
      </c>
      <c r="Q116" s="16"/>
      <c r="R116" s="78"/>
      <c r="S116" s="53" t="e">
        <f>VLOOKUP(T116,#REF!,4,0)</f>
        <v>#REF!</v>
      </c>
      <c r="T116" s="80">
        <v>106</v>
      </c>
      <c r="U116" s="81" t="s">
        <v>515</v>
      </c>
      <c r="V116" s="104" t="e">
        <f>VLOOKUP($T116,#REF!,17,0)</f>
        <v>#REF!</v>
      </c>
      <c r="W116" s="94" t="e">
        <f>VLOOKUP($T116,#REF!,13,0)</f>
        <v>#REF!</v>
      </c>
      <c r="X116" s="94" t="e">
        <f>VLOOKUP($T116,#REF!,14,0)</f>
        <v>#REF!</v>
      </c>
      <c r="Y116" s="94" t="e">
        <f>VLOOKUP($T116,#REF!,15,0)</f>
        <v>#REF!</v>
      </c>
      <c r="Z116" s="94" t="e">
        <f>VLOOKUP($T116,#REF!,16,0)</f>
        <v>#REF!</v>
      </c>
      <c r="AA116" s="82"/>
      <c r="AB116" s="83"/>
      <c r="AC116" s="83"/>
      <c r="AD116" s="83"/>
      <c r="AE116" s="83"/>
      <c r="AF116" s="16"/>
      <c r="AG116" s="16"/>
      <c r="AH116" s="39"/>
      <c r="AI116" s="40"/>
      <c r="AJ116" s="41"/>
      <c r="AK116" s="16"/>
      <c r="AL116" s="16"/>
      <c r="AM116" s="16"/>
      <c r="AN116" s="16"/>
      <c r="AO116" s="16"/>
      <c r="AP116" s="16"/>
      <c r="AQ116" s="16"/>
    </row>
    <row r="117" spans="1:43" s="66" customFormat="1" ht="12.9" customHeight="1" x14ac:dyDescent="0.2">
      <c r="A117" s="16"/>
      <c r="B117" s="72">
        <v>235</v>
      </c>
      <c r="C117" s="53" t="s">
        <v>40</v>
      </c>
      <c r="D117" s="19"/>
      <c r="E117" s="19">
        <v>60360</v>
      </c>
      <c r="F117" s="20" t="s">
        <v>289</v>
      </c>
      <c r="G117" s="21" t="s">
        <v>530</v>
      </c>
      <c r="H117" s="92"/>
      <c r="I117" s="92"/>
      <c r="J117" s="92"/>
      <c r="K117" s="92"/>
      <c r="L117" s="21" t="s">
        <v>184</v>
      </c>
      <c r="M117" s="62">
        <v>1049</v>
      </c>
      <c r="N117" s="62">
        <v>466</v>
      </c>
      <c r="O117" s="62">
        <v>153</v>
      </c>
      <c r="P117" s="62">
        <v>619</v>
      </c>
      <c r="Q117" s="16"/>
      <c r="R117" s="78"/>
      <c r="S117" s="53" t="e">
        <f>VLOOKUP(T117,#REF!,4,0)</f>
        <v>#REF!</v>
      </c>
      <c r="T117" s="80">
        <v>107</v>
      </c>
      <c r="U117" s="81" t="s">
        <v>516</v>
      </c>
      <c r="V117" s="104" t="e">
        <f>VLOOKUP($T117,#REF!,17,0)</f>
        <v>#REF!</v>
      </c>
      <c r="W117" s="94" t="e">
        <f>VLOOKUP($T117,#REF!,13,0)</f>
        <v>#REF!</v>
      </c>
      <c r="X117" s="94" t="e">
        <f>VLOOKUP($T117,#REF!,14,0)</f>
        <v>#REF!</v>
      </c>
      <c r="Y117" s="94" t="e">
        <f>VLOOKUP($T117,#REF!,15,0)</f>
        <v>#REF!</v>
      </c>
      <c r="Z117" s="94" t="e">
        <f>VLOOKUP($T117,#REF!,16,0)</f>
        <v>#REF!</v>
      </c>
      <c r="AA117" s="82"/>
      <c r="AB117" s="83"/>
      <c r="AC117" s="83"/>
      <c r="AD117" s="83"/>
      <c r="AE117" s="83"/>
      <c r="AF117" s="16"/>
      <c r="AG117" s="16"/>
      <c r="AH117" s="39"/>
      <c r="AI117" s="40"/>
      <c r="AJ117" s="41"/>
      <c r="AK117" s="16"/>
      <c r="AL117" s="16"/>
      <c r="AM117" s="16"/>
      <c r="AN117" s="16"/>
      <c r="AO117" s="16"/>
      <c r="AP117" s="16"/>
      <c r="AQ117" s="16"/>
    </row>
    <row r="118" spans="1:43" s="66" customFormat="1" ht="12.9" customHeight="1" x14ac:dyDescent="0.2">
      <c r="A118" s="16"/>
      <c r="B118" s="72">
        <v>322</v>
      </c>
      <c r="C118" s="53" t="s">
        <v>41</v>
      </c>
      <c r="D118" s="19"/>
      <c r="E118" s="19">
        <v>60370</v>
      </c>
      <c r="F118" s="20" t="s">
        <v>290</v>
      </c>
      <c r="G118" s="21" t="s">
        <v>530</v>
      </c>
      <c r="H118" s="92"/>
      <c r="I118" s="92"/>
      <c r="J118" s="92"/>
      <c r="K118" s="92"/>
      <c r="L118" s="21" t="s">
        <v>179</v>
      </c>
      <c r="M118" s="62">
        <v>76</v>
      </c>
      <c r="N118" s="62">
        <v>605</v>
      </c>
      <c r="O118" s="62">
        <v>68</v>
      </c>
      <c r="P118" s="62">
        <v>673</v>
      </c>
      <c r="Q118" s="16"/>
      <c r="R118" s="78"/>
      <c r="S118" s="53" t="e">
        <f>VLOOKUP(T118,#REF!,4,0)</f>
        <v>#REF!</v>
      </c>
      <c r="T118" s="80">
        <v>108</v>
      </c>
      <c r="U118" s="81" t="s">
        <v>517</v>
      </c>
      <c r="V118" s="104" t="e">
        <f>VLOOKUP($T118,#REF!,17,0)</f>
        <v>#REF!</v>
      </c>
      <c r="W118" s="94" t="e">
        <f>VLOOKUP($T118,#REF!,13,0)</f>
        <v>#REF!</v>
      </c>
      <c r="X118" s="94" t="e">
        <f>VLOOKUP($T118,#REF!,14,0)</f>
        <v>#REF!</v>
      </c>
      <c r="Y118" s="94" t="e">
        <f>VLOOKUP($T118,#REF!,15,0)</f>
        <v>#REF!</v>
      </c>
      <c r="Z118" s="94" t="e">
        <f>VLOOKUP($T118,#REF!,16,0)</f>
        <v>#REF!</v>
      </c>
      <c r="AA118" s="82"/>
      <c r="AB118" s="83"/>
      <c r="AC118" s="83"/>
      <c r="AD118" s="83"/>
      <c r="AE118" s="83"/>
      <c r="AF118" s="16"/>
      <c r="AG118" s="16"/>
      <c r="AH118" s="39"/>
      <c r="AI118" s="40"/>
      <c r="AJ118" s="41"/>
      <c r="AK118" s="16"/>
      <c r="AL118" s="16"/>
      <c r="AM118" s="16"/>
      <c r="AN118" s="16"/>
      <c r="AO118" s="16"/>
      <c r="AP118" s="16"/>
      <c r="AQ118" s="16"/>
    </row>
    <row r="119" spans="1:43" s="66" customFormat="1" ht="12.9" customHeight="1" x14ac:dyDescent="0.2">
      <c r="A119" s="16"/>
      <c r="B119" s="195">
        <v>324</v>
      </c>
      <c r="C119" s="182" t="s">
        <v>42</v>
      </c>
      <c r="D119" s="85">
        <v>60360</v>
      </c>
      <c r="E119" s="19">
        <v>60380</v>
      </c>
      <c r="F119" s="20" t="s">
        <v>291</v>
      </c>
      <c r="G119" s="90" t="e">
        <f>VLOOKUP($D119,#REF!,9,0)</f>
        <v>#REF!</v>
      </c>
      <c r="H119" s="91" t="e">
        <f>VLOOKUP($D119,#REF!,4,0)</f>
        <v>#REF!</v>
      </c>
      <c r="I119" s="91" t="e">
        <f>VLOOKUP($D119,#REF!,5,0)</f>
        <v>#REF!</v>
      </c>
      <c r="J119" s="91" t="e">
        <f>VLOOKUP($D119,#REF!,6,0)</f>
        <v>#REF!</v>
      </c>
      <c r="K119" s="91" t="e">
        <f>VLOOKUP($D119,#REF!,7,0)</f>
        <v>#REF!</v>
      </c>
      <c r="L119" s="21" t="s">
        <v>203</v>
      </c>
      <c r="M119" s="62">
        <v>70</v>
      </c>
      <c r="N119" s="62">
        <v>168</v>
      </c>
      <c r="O119" s="62">
        <v>66</v>
      </c>
      <c r="P119" s="62">
        <v>234</v>
      </c>
      <c r="Q119" s="16"/>
      <c r="R119" s="78"/>
      <c r="S119" s="53" t="e">
        <f>VLOOKUP(T119,#REF!,4,0)</f>
        <v>#REF!</v>
      </c>
      <c r="T119" s="80">
        <v>109</v>
      </c>
      <c r="U119" s="81" t="s">
        <v>518</v>
      </c>
      <c r="V119" s="104" t="e">
        <f>VLOOKUP($T119,#REF!,17,0)</f>
        <v>#REF!</v>
      </c>
      <c r="W119" s="94" t="e">
        <f>VLOOKUP($T119,#REF!,13,0)</f>
        <v>#REF!</v>
      </c>
      <c r="X119" s="94" t="e">
        <f>VLOOKUP($T119,#REF!,14,0)</f>
        <v>#REF!</v>
      </c>
      <c r="Y119" s="94" t="e">
        <f>VLOOKUP($T119,#REF!,15,0)</f>
        <v>#REF!</v>
      </c>
      <c r="Z119" s="94" t="e">
        <f>VLOOKUP($T119,#REF!,16,0)</f>
        <v>#REF!</v>
      </c>
      <c r="AA119" s="82"/>
      <c r="AB119" s="83"/>
      <c r="AC119" s="83"/>
      <c r="AD119" s="83"/>
      <c r="AE119" s="83"/>
      <c r="AF119" s="16"/>
      <c r="AG119" s="16"/>
      <c r="AH119" s="39"/>
      <c r="AI119" s="40"/>
      <c r="AJ119" s="41"/>
      <c r="AK119" s="16"/>
      <c r="AL119" s="16"/>
      <c r="AM119" s="16"/>
      <c r="AN119" s="16"/>
      <c r="AO119" s="16"/>
      <c r="AP119" s="16"/>
      <c r="AQ119" s="16"/>
    </row>
    <row r="120" spans="1:43" s="66" customFormat="1" ht="12.9" customHeight="1" x14ac:dyDescent="0.2">
      <c r="A120" s="16"/>
      <c r="B120" s="181"/>
      <c r="C120" s="184"/>
      <c r="D120" s="85">
        <v>60370</v>
      </c>
      <c r="E120" s="19">
        <v>60390</v>
      </c>
      <c r="F120" s="20" t="s">
        <v>292</v>
      </c>
      <c r="G120" s="90" t="e">
        <f>VLOOKUP($D120,#REF!,9,0)</f>
        <v>#REF!</v>
      </c>
      <c r="H120" s="91" t="e">
        <f>VLOOKUP($D120,#REF!,4,0)</f>
        <v>#REF!</v>
      </c>
      <c r="I120" s="91" t="e">
        <f>VLOOKUP($D120,#REF!,5,0)</f>
        <v>#REF!</v>
      </c>
      <c r="J120" s="91" t="e">
        <f>VLOOKUP($D120,#REF!,6,0)</f>
        <v>#REF!</v>
      </c>
      <c r="K120" s="91" t="e">
        <f>VLOOKUP($D120,#REF!,7,0)</f>
        <v>#REF!</v>
      </c>
      <c r="L120" s="21" t="s">
        <v>194</v>
      </c>
      <c r="M120" s="62">
        <v>142</v>
      </c>
      <c r="N120" s="62">
        <v>275</v>
      </c>
      <c r="O120" s="62">
        <v>43</v>
      </c>
      <c r="P120" s="62">
        <v>318</v>
      </c>
      <c r="Q120" s="16"/>
      <c r="R120" s="78"/>
      <c r="S120" s="53" t="e">
        <f>VLOOKUP(T120,#REF!,4,0)</f>
        <v>#REF!</v>
      </c>
      <c r="T120" s="80">
        <v>111</v>
      </c>
      <c r="U120" s="81" t="s">
        <v>519</v>
      </c>
      <c r="V120" s="104" t="e">
        <f>VLOOKUP($T120,#REF!,17,0)</f>
        <v>#REF!</v>
      </c>
      <c r="W120" s="94" t="e">
        <f>VLOOKUP($T120,#REF!,13,0)</f>
        <v>#REF!</v>
      </c>
      <c r="X120" s="94" t="e">
        <f>VLOOKUP($T120,#REF!,14,0)</f>
        <v>#REF!</v>
      </c>
      <c r="Y120" s="94" t="e">
        <f>VLOOKUP($T120,#REF!,15,0)</f>
        <v>#REF!</v>
      </c>
      <c r="Z120" s="94" t="e">
        <f>VLOOKUP($T120,#REF!,16,0)</f>
        <v>#REF!</v>
      </c>
      <c r="AA120" s="82"/>
      <c r="AB120" s="83"/>
      <c r="AC120" s="83"/>
      <c r="AD120" s="83"/>
      <c r="AE120" s="83"/>
      <c r="AF120" s="16"/>
      <c r="AG120" s="16"/>
      <c r="AH120" s="39"/>
      <c r="AI120" s="40"/>
      <c r="AJ120" s="41"/>
      <c r="AK120" s="16"/>
      <c r="AL120" s="16"/>
      <c r="AM120" s="16"/>
      <c r="AN120" s="16"/>
      <c r="AO120" s="16"/>
      <c r="AP120" s="16"/>
      <c r="AQ120" s="16"/>
    </row>
    <row r="121" spans="1:43" s="66" customFormat="1" ht="12.9" customHeight="1" x14ac:dyDescent="0.2">
      <c r="A121" s="16"/>
      <c r="B121" s="19">
        <v>325</v>
      </c>
      <c r="C121" s="53" t="s">
        <v>43</v>
      </c>
      <c r="D121" s="19"/>
      <c r="E121" s="19">
        <v>60410</v>
      </c>
      <c r="F121" s="20" t="s">
        <v>293</v>
      </c>
      <c r="G121" s="21" t="s">
        <v>530</v>
      </c>
      <c r="H121" s="92"/>
      <c r="I121" s="92"/>
      <c r="J121" s="92"/>
      <c r="K121" s="92"/>
      <c r="L121" s="21" t="s">
        <v>179</v>
      </c>
      <c r="M121" s="62">
        <v>5</v>
      </c>
      <c r="N121" s="62">
        <v>0</v>
      </c>
      <c r="O121" s="62">
        <v>41</v>
      </c>
      <c r="P121" s="62">
        <v>41</v>
      </c>
      <c r="Q121" s="16"/>
      <c r="R121" s="78"/>
      <c r="S121" s="53" t="e">
        <f>VLOOKUP(T121,#REF!,4,0)</f>
        <v>#REF!</v>
      </c>
      <c r="T121" s="80">
        <v>112</v>
      </c>
      <c r="U121" s="81" t="s">
        <v>520</v>
      </c>
      <c r="V121" s="104" t="e">
        <f>VLOOKUP($T121,#REF!,17,0)</f>
        <v>#REF!</v>
      </c>
      <c r="W121" s="94" t="e">
        <f>VLOOKUP($T121,#REF!,13,0)</f>
        <v>#REF!</v>
      </c>
      <c r="X121" s="94" t="e">
        <f>VLOOKUP($T121,#REF!,14,0)</f>
        <v>#REF!</v>
      </c>
      <c r="Y121" s="94" t="e">
        <f>VLOOKUP($T121,#REF!,15,0)</f>
        <v>#REF!</v>
      </c>
      <c r="Z121" s="94" t="e">
        <f>VLOOKUP($T121,#REF!,16,0)</f>
        <v>#REF!</v>
      </c>
      <c r="AA121" s="82"/>
      <c r="AB121" s="83"/>
      <c r="AC121" s="83"/>
      <c r="AD121" s="83"/>
      <c r="AE121" s="83"/>
      <c r="AF121" s="16"/>
      <c r="AG121" s="16"/>
      <c r="AH121" s="39"/>
      <c r="AI121" s="40"/>
      <c r="AJ121" s="41"/>
      <c r="AK121" s="16"/>
      <c r="AL121" s="16"/>
      <c r="AM121" s="16"/>
      <c r="AN121" s="16"/>
      <c r="AO121" s="16"/>
      <c r="AP121" s="16"/>
      <c r="AQ121" s="16"/>
    </row>
    <row r="122" spans="1:43" s="66" customFormat="1" ht="12.9" customHeight="1" x14ac:dyDescent="0.2">
      <c r="A122" s="16"/>
      <c r="B122" s="19">
        <v>381</v>
      </c>
      <c r="C122" s="53" t="s">
        <v>44</v>
      </c>
      <c r="D122" s="19"/>
      <c r="E122" s="19">
        <v>60420</v>
      </c>
      <c r="F122" s="20" t="s">
        <v>294</v>
      </c>
      <c r="G122" s="21" t="s">
        <v>530</v>
      </c>
      <c r="H122" s="92"/>
      <c r="I122" s="92"/>
      <c r="J122" s="92"/>
      <c r="K122" s="92"/>
      <c r="L122" s="21" t="s">
        <v>179</v>
      </c>
      <c r="M122" s="62">
        <v>693</v>
      </c>
      <c r="N122" s="62">
        <v>1653</v>
      </c>
      <c r="O122" s="62">
        <v>38</v>
      </c>
      <c r="P122" s="62">
        <v>1691</v>
      </c>
      <c r="Q122" s="16"/>
      <c r="R122" s="78"/>
      <c r="S122" s="53" t="e">
        <f>VLOOKUP(T122,#REF!,4,0)</f>
        <v>#REF!</v>
      </c>
      <c r="T122" s="80">
        <v>113</v>
      </c>
      <c r="U122" s="81" t="s">
        <v>521</v>
      </c>
      <c r="V122" s="104" t="e">
        <f>VLOOKUP($T122,#REF!,17,0)</f>
        <v>#REF!</v>
      </c>
      <c r="W122" s="94" t="e">
        <f>VLOOKUP($T122,#REF!,13,0)</f>
        <v>#REF!</v>
      </c>
      <c r="X122" s="94" t="e">
        <f>VLOOKUP($T122,#REF!,14,0)</f>
        <v>#REF!</v>
      </c>
      <c r="Y122" s="94" t="e">
        <f>VLOOKUP($T122,#REF!,15,0)</f>
        <v>#REF!</v>
      </c>
      <c r="Z122" s="94" t="e">
        <f>VLOOKUP($T122,#REF!,16,0)</f>
        <v>#REF!</v>
      </c>
      <c r="AA122" s="82"/>
      <c r="AB122" s="83"/>
      <c r="AC122" s="83"/>
      <c r="AD122" s="83"/>
      <c r="AE122" s="83"/>
      <c r="AF122" s="16"/>
      <c r="AG122" s="16"/>
      <c r="AH122" s="39"/>
      <c r="AI122" s="40"/>
      <c r="AJ122" s="41"/>
      <c r="AK122" s="16"/>
      <c r="AL122" s="16"/>
      <c r="AM122" s="16"/>
      <c r="AN122" s="16"/>
      <c r="AO122" s="16"/>
      <c r="AP122" s="16"/>
      <c r="AQ122" s="16"/>
    </row>
    <row r="123" spans="1:43" s="66" customFormat="1" ht="12.9" customHeight="1" x14ac:dyDescent="0.2">
      <c r="A123" s="16"/>
      <c r="B123" s="19">
        <v>398</v>
      </c>
      <c r="C123" s="53" t="s">
        <v>45</v>
      </c>
      <c r="D123" s="85">
        <v>60410</v>
      </c>
      <c r="E123" s="19">
        <v>60430</v>
      </c>
      <c r="F123" s="20" t="s">
        <v>295</v>
      </c>
      <c r="G123" s="90" t="e">
        <f>VLOOKUP($D123,#REF!,9,0)</f>
        <v>#REF!</v>
      </c>
      <c r="H123" s="91" t="e">
        <f>VLOOKUP($D123,#REF!,4,0)</f>
        <v>#REF!</v>
      </c>
      <c r="I123" s="91" t="e">
        <f>VLOOKUP($D123,#REF!,5,0)</f>
        <v>#REF!</v>
      </c>
      <c r="J123" s="91" t="e">
        <f>VLOOKUP($D123,#REF!,6,0)</f>
        <v>#REF!</v>
      </c>
      <c r="K123" s="91" t="e">
        <f>VLOOKUP($D123,#REF!,7,0)</f>
        <v>#REF!</v>
      </c>
      <c r="L123" s="21" t="s">
        <v>194</v>
      </c>
      <c r="M123" s="62">
        <v>824</v>
      </c>
      <c r="N123" s="62">
        <v>1330</v>
      </c>
      <c r="O123" s="62">
        <v>556</v>
      </c>
      <c r="P123" s="62">
        <v>1886</v>
      </c>
      <c r="Q123" s="16"/>
      <c r="R123" s="78"/>
      <c r="S123" s="53" t="e">
        <f>VLOOKUP(T123,#REF!,4,0)</f>
        <v>#REF!</v>
      </c>
      <c r="T123" s="80">
        <v>121</v>
      </c>
      <c r="U123" s="81" t="s">
        <v>522</v>
      </c>
      <c r="V123" s="104" t="e">
        <f>VLOOKUP($T123,#REF!,17,0)</f>
        <v>#REF!</v>
      </c>
      <c r="W123" s="94" t="e">
        <f>VLOOKUP($T123,#REF!,13,0)</f>
        <v>#REF!</v>
      </c>
      <c r="X123" s="94" t="e">
        <f>VLOOKUP($T123,#REF!,14,0)</f>
        <v>#REF!</v>
      </c>
      <c r="Y123" s="94" t="e">
        <f>VLOOKUP($T123,#REF!,15,0)</f>
        <v>#REF!</v>
      </c>
      <c r="Z123" s="94" t="e">
        <f>VLOOKUP($T123,#REF!,16,0)</f>
        <v>#REF!</v>
      </c>
      <c r="AA123" s="82"/>
      <c r="AB123" s="83"/>
      <c r="AC123" s="83"/>
      <c r="AD123" s="83"/>
      <c r="AE123" s="83"/>
      <c r="AF123" s="16"/>
      <c r="AG123" s="16"/>
      <c r="AH123" s="39"/>
      <c r="AI123" s="40"/>
      <c r="AJ123" s="41"/>
      <c r="AK123" s="16"/>
      <c r="AL123" s="16"/>
      <c r="AM123" s="16"/>
      <c r="AN123" s="16"/>
      <c r="AO123" s="16"/>
      <c r="AP123" s="16"/>
      <c r="AQ123" s="16"/>
    </row>
    <row r="124" spans="1:43" s="66" customFormat="1" ht="12.9" customHeight="1" x14ac:dyDescent="0.2">
      <c r="A124" s="16"/>
      <c r="B124" s="19">
        <v>399</v>
      </c>
      <c r="C124" s="53" t="s">
        <v>46</v>
      </c>
      <c r="D124" s="85">
        <v>60420</v>
      </c>
      <c r="E124" s="19">
        <v>60440</v>
      </c>
      <c r="F124" s="20" t="s">
        <v>296</v>
      </c>
      <c r="G124" s="90" t="e">
        <f>VLOOKUP($D124,#REF!,9,0)</f>
        <v>#REF!</v>
      </c>
      <c r="H124" s="91" t="e">
        <f>VLOOKUP($D124,#REF!,4,0)</f>
        <v>#REF!</v>
      </c>
      <c r="I124" s="91" t="e">
        <f>VLOOKUP($D124,#REF!,5,0)</f>
        <v>#REF!</v>
      </c>
      <c r="J124" s="91" t="e">
        <f>VLOOKUP($D124,#REF!,6,0)</f>
        <v>#REF!</v>
      </c>
      <c r="K124" s="91" t="e">
        <f>VLOOKUP($D124,#REF!,7,0)</f>
        <v>#REF!</v>
      </c>
      <c r="L124" s="21" t="s">
        <v>194</v>
      </c>
      <c r="M124" s="62">
        <v>2565</v>
      </c>
      <c r="N124" s="62">
        <v>2063</v>
      </c>
      <c r="O124" s="62">
        <v>272</v>
      </c>
      <c r="P124" s="62">
        <v>2335</v>
      </c>
      <c r="Q124" s="16"/>
      <c r="R124" s="78"/>
      <c r="S124" s="53" t="e">
        <f>VLOOKUP(T124,#REF!,4,0)</f>
        <v>#REF!</v>
      </c>
      <c r="T124" s="80">
        <v>122</v>
      </c>
      <c r="U124" s="81" t="s">
        <v>523</v>
      </c>
      <c r="V124" s="104" t="e">
        <f>VLOOKUP($T124,#REF!,17,0)</f>
        <v>#REF!</v>
      </c>
      <c r="W124" s="94" t="e">
        <f>VLOOKUP($T124,#REF!,13,0)</f>
        <v>#REF!</v>
      </c>
      <c r="X124" s="94" t="e">
        <f>VLOOKUP($T124,#REF!,14,0)</f>
        <v>#REF!</v>
      </c>
      <c r="Y124" s="94" t="e">
        <f>VLOOKUP($T124,#REF!,15,0)</f>
        <v>#REF!</v>
      </c>
      <c r="Z124" s="94" t="e">
        <f>VLOOKUP($T124,#REF!,16,0)</f>
        <v>#REF!</v>
      </c>
      <c r="AA124" s="82"/>
      <c r="AB124" s="83"/>
      <c r="AC124" s="83"/>
      <c r="AD124" s="83"/>
      <c r="AE124" s="83"/>
      <c r="AF124" s="16"/>
      <c r="AG124" s="16"/>
      <c r="AH124" s="39"/>
      <c r="AI124" s="40"/>
      <c r="AJ124" s="41"/>
      <c r="AK124" s="16"/>
      <c r="AL124" s="16"/>
      <c r="AM124" s="16"/>
      <c r="AN124" s="16"/>
      <c r="AO124" s="16"/>
      <c r="AP124" s="16"/>
      <c r="AQ124" s="16"/>
    </row>
    <row r="125" spans="1:43" s="66" customFormat="1" ht="12.9" customHeight="1" x14ac:dyDescent="0.2">
      <c r="A125" s="16"/>
      <c r="B125" s="19">
        <v>53</v>
      </c>
      <c r="C125" s="53" t="s">
        <v>48</v>
      </c>
      <c r="D125" s="85">
        <v>80010</v>
      </c>
      <c r="E125" s="19">
        <v>80010</v>
      </c>
      <c r="F125" s="20" t="s">
        <v>305</v>
      </c>
      <c r="G125" s="90" t="e">
        <f>VLOOKUP($D125,#REF!,9,0)</f>
        <v>#REF!</v>
      </c>
      <c r="H125" s="91" t="e">
        <f>VLOOKUP($D125,#REF!,4,0)</f>
        <v>#REF!</v>
      </c>
      <c r="I125" s="91" t="e">
        <f>VLOOKUP($D125,#REF!,5,0)</f>
        <v>#REF!</v>
      </c>
      <c r="J125" s="91" t="e">
        <f>VLOOKUP($D125,#REF!,6,0)</f>
        <v>#REF!</v>
      </c>
      <c r="K125" s="91" t="e">
        <f>VLOOKUP($D125,#REF!,7,0)</f>
        <v>#REF!</v>
      </c>
      <c r="L125" s="21" t="s">
        <v>203</v>
      </c>
      <c r="M125" s="62">
        <v>367</v>
      </c>
      <c r="N125" s="62">
        <v>77</v>
      </c>
      <c r="O125" s="62">
        <v>11</v>
      </c>
      <c r="P125" s="62">
        <v>88</v>
      </c>
      <c r="Q125" s="16"/>
      <c r="R125" s="78"/>
      <c r="S125" s="53" t="e">
        <f>VLOOKUP(T125,#REF!,4,0)</f>
        <v>#REF!</v>
      </c>
      <c r="T125" s="80">
        <v>124</v>
      </c>
      <c r="U125" s="81" t="s">
        <v>524</v>
      </c>
      <c r="V125" s="104" t="e">
        <f>VLOOKUP($T125,#REF!,17,0)</f>
        <v>#REF!</v>
      </c>
      <c r="W125" s="94" t="e">
        <f>VLOOKUP($T125,#REF!,13,0)</f>
        <v>#REF!</v>
      </c>
      <c r="X125" s="94" t="e">
        <f>VLOOKUP($T125,#REF!,14,0)</f>
        <v>#REF!</v>
      </c>
      <c r="Y125" s="94" t="e">
        <f>VLOOKUP($T125,#REF!,15,0)</f>
        <v>#REF!</v>
      </c>
      <c r="Z125" s="94" t="e">
        <f>VLOOKUP($T125,#REF!,16,0)</f>
        <v>#REF!</v>
      </c>
      <c r="AA125" s="82"/>
      <c r="AB125" s="83"/>
      <c r="AC125" s="83"/>
      <c r="AD125" s="83"/>
      <c r="AE125" s="83"/>
      <c r="AF125" s="16"/>
      <c r="AG125" s="16"/>
      <c r="AH125" s="39"/>
      <c r="AI125" s="40"/>
      <c r="AJ125" s="41"/>
      <c r="AK125" s="16"/>
      <c r="AL125" s="16"/>
      <c r="AM125" s="16"/>
      <c r="AN125" s="16"/>
      <c r="AO125" s="16"/>
      <c r="AP125" s="16"/>
      <c r="AQ125" s="16"/>
    </row>
    <row r="126" spans="1:43" s="66" customFormat="1" ht="12.9" customHeight="1" x14ac:dyDescent="0.2">
      <c r="A126" s="16"/>
      <c r="B126" s="19">
        <v>81</v>
      </c>
      <c r="C126" s="53" t="s">
        <v>49</v>
      </c>
      <c r="D126" s="85">
        <v>80020</v>
      </c>
      <c r="E126" s="19">
        <v>80020</v>
      </c>
      <c r="F126" s="20" t="s">
        <v>298</v>
      </c>
      <c r="G126" s="90" t="e">
        <f>VLOOKUP($D126,#REF!,9,0)</f>
        <v>#REF!</v>
      </c>
      <c r="H126" s="91" t="e">
        <f>VLOOKUP($D126,#REF!,4,0)</f>
        <v>#REF!</v>
      </c>
      <c r="I126" s="91" t="e">
        <f>VLOOKUP($D126,#REF!,5,0)</f>
        <v>#REF!</v>
      </c>
      <c r="J126" s="91" t="e">
        <f>VLOOKUP($D126,#REF!,6,0)</f>
        <v>#REF!</v>
      </c>
      <c r="K126" s="91" t="e">
        <f>VLOOKUP($D126,#REF!,7,0)</f>
        <v>#REF!</v>
      </c>
      <c r="L126" s="21" t="s">
        <v>203</v>
      </c>
      <c r="M126" s="62">
        <v>1053</v>
      </c>
      <c r="N126" s="62">
        <v>1493</v>
      </c>
      <c r="O126" s="62">
        <v>165</v>
      </c>
      <c r="P126" s="62">
        <v>1658</v>
      </c>
      <c r="Q126" s="16"/>
      <c r="R126" s="78"/>
      <c r="S126" s="53" t="e">
        <f>VLOOKUP(T126,#REF!,4,0)</f>
        <v>#REF!</v>
      </c>
      <c r="T126" s="80">
        <v>125</v>
      </c>
      <c r="U126" s="81" t="s">
        <v>525</v>
      </c>
      <c r="V126" s="104" t="e">
        <f>VLOOKUP($T126,#REF!,17,0)</f>
        <v>#REF!</v>
      </c>
      <c r="W126" s="94" t="e">
        <f>VLOOKUP($T126,#REF!,13,0)</f>
        <v>#REF!</v>
      </c>
      <c r="X126" s="94" t="e">
        <f>VLOOKUP($T126,#REF!,14,0)</f>
        <v>#REF!</v>
      </c>
      <c r="Y126" s="94" t="e">
        <f>VLOOKUP($T126,#REF!,15,0)</f>
        <v>#REF!</v>
      </c>
      <c r="Z126" s="94" t="e">
        <f>VLOOKUP($T126,#REF!,16,0)</f>
        <v>#REF!</v>
      </c>
      <c r="AA126" s="82"/>
      <c r="AB126" s="83"/>
      <c r="AC126" s="83"/>
      <c r="AD126" s="83"/>
      <c r="AE126" s="83"/>
      <c r="AF126" s="16"/>
      <c r="AG126" s="16"/>
      <c r="AH126" s="39"/>
      <c r="AI126" s="40"/>
      <c r="AJ126" s="41"/>
      <c r="AK126" s="16"/>
      <c r="AL126" s="16"/>
      <c r="AM126" s="16"/>
      <c r="AN126" s="16"/>
      <c r="AO126" s="16"/>
      <c r="AP126" s="16"/>
      <c r="AQ126" s="16"/>
    </row>
    <row r="127" spans="1:43" s="66" customFormat="1" ht="12.9" customHeight="1" x14ac:dyDescent="0.2">
      <c r="A127" s="16"/>
      <c r="B127" s="19">
        <v>96</v>
      </c>
      <c r="C127" s="53" t="s">
        <v>50</v>
      </c>
      <c r="D127" s="85">
        <v>80030</v>
      </c>
      <c r="E127" s="19">
        <v>80030</v>
      </c>
      <c r="F127" s="20" t="s">
        <v>299</v>
      </c>
      <c r="G127" s="90" t="e">
        <f>VLOOKUP($D127,#REF!,9,0)</f>
        <v>#REF!</v>
      </c>
      <c r="H127" s="91" t="e">
        <f>VLOOKUP($D127,#REF!,4,0)</f>
        <v>#REF!</v>
      </c>
      <c r="I127" s="91" t="e">
        <f>VLOOKUP($D127,#REF!,5,0)</f>
        <v>#REF!</v>
      </c>
      <c r="J127" s="91" t="e">
        <f>VLOOKUP($D127,#REF!,6,0)</f>
        <v>#REF!</v>
      </c>
      <c r="K127" s="91" t="e">
        <f>VLOOKUP($D127,#REF!,7,0)</f>
        <v>#REF!</v>
      </c>
      <c r="L127" s="21" t="s">
        <v>203</v>
      </c>
      <c r="M127" s="62">
        <v>1006</v>
      </c>
      <c r="N127" s="62">
        <v>1562</v>
      </c>
      <c r="O127" s="62">
        <v>46</v>
      </c>
      <c r="P127" s="62">
        <v>1608</v>
      </c>
      <c r="Q127" s="16"/>
      <c r="R127" s="78"/>
      <c r="S127" s="53" t="e">
        <f>VLOOKUP(T127,#REF!,4,0)</f>
        <v>#REF!</v>
      </c>
      <c r="T127" s="80">
        <v>128</v>
      </c>
      <c r="U127" s="81" t="s">
        <v>526</v>
      </c>
      <c r="V127" s="104" t="e">
        <f>VLOOKUP($T127,#REF!,17,0)</f>
        <v>#REF!</v>
      </c>
      <c r="W127" s="94" t="e">
        <f>VLOOKUP($T127,#REF!,13,0)</f>
        <v>#REF!</v>
      </c>
      <c r="X127" s="94" t="e">
        <f>VLOOKUP($T127,#REF!,14,0)</f>
        <v>#REF!</v>
      </c>
      <c r="Y127" s="94" t="e">
        <f>VLOOKUP($T127,#REF!,15,0)</f>
        <v>#REF!</v>
      </c>
      <c r="Z127" s="94" t="e">
        <f>VLOOKUP($T127,#REF!,16,0)</f>
        <v>#REF!</v>
      </c>
      <c r="AA127" s="82"/>
      <c r="AB127" s="83"/>
      <c r="AC127" s="83"/>
      <c r="AD127" s="83"/>
      <c r="AE127" s="83"/>
      <c r="AF127" s="16"/>
      <c r="AG127" s="16"/>
      <c r="AH127" s="39"/>
      <c r="AI127" s="40"/>
      <c r="AJ127" s="41"/>
      <c r="AK127" s="16"/>
      <c r="AL127" s="16"/>
      <c r="AM127" s="16"/>
      <c r="AN127" s="16"/>
      <c r="AO127" s="16"/>
      <c r="AP127" s="16"/>
      <c r="AQ127" s="16"/>
    </row>
    <row r="128" spans="1:43" s="66" customFormat="1" ht="12.9" customHeight="1" x14ac:dyDescent="0.2">
      <c r="A128" s="16"/>
      <c r="B128" s="19">
        <v>97</v>
      </c>
      <c r="C128" s="53" t="s">
        <v>51</v>
      </c>
      <c r="D128" s="196">
        <v>80040</v>
      </c>
      <c r="E128" s="198">
        <v>80040</v>
      </c>
      <c r="F128" s="200" t="s">
        <v>300</v>
      </c>
      <c r="G128" s="109" t="e">
        <f>VLOOKUP($D128,#REF!,9,0)</f>
        <v>#REF!</v>
      </c>
      <c r="H128" s="202" t="e">
        <f>VLOOKUP($D128,#REF!,4,0)</f>
        <v>#REF!</v>
      </c>
      <c r="I128" s="202" t="e">
        <f>VLOOKUP($D128,#REF!,5,0)</f>
        <v>#REF!</v>
      </c>
      <c r="J128" s="202" t="e">
        <f>VLOOKUP($D128,#REF!,6,0)</f>
        <v>#REF!</v>
      </c>
      <c r="K128" s="202" t="e">
        <f>VLOOKUP($D128,#REF!,7,0)</f>
        <v>#REF!</v>
      </c>
      <c r="L128" s="21" t="s">
        <v>203</v>
      </c>
      <c r="M128" s="204">
        <v>3732</v>
      </c>
      <c r="N128" s="204">
        <v>1628</v>
      </c>
      <c r="O128" s="204">
        <v>101</v>
      </c>
      <c r="P128" s="204">
        <v>1729</v>
      </c>
      <c r="Q128" s="16"/>
      <c r="R128" s="78"/>
      <c r="S128" s="53" t="e">
        <f>VLOOKUP(T128,#REF!,4,0)</f>
        <v>#REF!</v>
      </c>
      <c r="T128" s="80">
        <v>129</v>
      </c>
      <c r="U128" s="81" t="s">
        <v>527</v>
      </c>
      <c r="V128" s="104" t="e">
        <f>VLOOKUP($T128,#REF!,17,0)</f>
        <v>#REF!</v>
      </c>
      <c r="W128" s="94" t="e">
        <f>VLOOKUP($T128,#REF!,13,0)</f>
        <v>#REF!</v>
      </c>
      <c r="X128" s="94" t="e">
        <f>VLOOKUP($T128,#REF!,14,0)</f>
        <v>#REF!</v>
      </c>
      <c r="Y128" s="94" t="e">
        <f>VLOOKUP($T128,#REF!,15,0)</f>
        <v>#REF!</v>
      </c>
      <c r="Z128" s="94" t="e">
        <f>VLOOKUP($T128,#REF!,16,0)</f>
        <v>#REF!</v>
      </c>
      <c r="AA128" s="82"/>
      <c r="AB128" s="83"/>
      <c r="AC128" s="83"/>
      <c r="AD128" s="83"/>
      <c r="AE128" s="83"/>
      <c r="AF128" s="16"/>
      <c r="AG128" s="16"/>
      <c r="AH128" s="39"/>
      <c r="AI128" s="40"/>
      <c r="AJ128" s="41"/>
      <c r="AK128" s="16"/>
      <c r="AL128" s="16"/>
      <c r="AM128" s="16"/>
      <c r="AN128" s="16"/>
      <c r="AO128" s="16"/>
      <c r="AP128" s="16"/>
      <c r="AQ128" s="16"/>
    </row>
    <row r="129" spans="1:43" s="66" customFormat="1" ht="12.9" customHeight="1" x14ac:dyDescent="0.2">
      <c r="A129" s="16"/>
      <c r="B129" s="19">
        <v>98</v>
      </c>
      <c r="C129" s="53" t="s">
        <v>52</v>
      </c>
      <c r="D129" s="197"/>
      <c r="E129" s="199"/>
      <c r="F129" s="201"/>
      <c r="G129" s="110"/>
      <c r="H129" s="203"/>
      <c r="I129" s="203"/>
      <c r="J129" s="203"/>
      <c r="K129" s="203"/>
      <c r="L129" s="21" t="s">
        <v>203</v>
      </c>
      <c r="M129" s="205"/>
      <c r="N129" s="205"/>
      <c r="O129" s="205"/>
      <c r="P129" s="168"/>
      <c r="Q129" s="16"/>
      <c r="R129" s="78"/>
      <c r="S129" s="79"/>
      <c r="T129" s="80"/>
      <c r="U129" s="81"/>
      <c r="V129" s="93"/>
      <c r="W129" s="101"/>
      <c r="X129" s="101"/>
      <c r="Y129" s="101"/>
      <c r="Z129" s="101"/>
      <c r="AA129" s="82"/>
      <c r="AB129" s="83"/>
      <c r="AC129" s="83"/>
      <c r="AD129" s="83"/>
      <c r="AE129" s="83"/>
      <c r="AF129" s="16"/>
      <c r="AG129" s="16"/>
      <c r="AH129" s="39"/>
      <c r="AI129" s="40"/>
      <c r="AJ129" s="41"/>
      <c r="AK129" s="16"/>
      <c r="AL129" s="16"/>
      <c r="AM129" s="16"/>
      <c r="AN129" s="16"/>
      <c r="AO129" s="16"/>
      <c r="AP129" s="16"/>
      <c r="AQ129" s="16"/>
    </row>
    <row r="130" spans="1:43" s="66" customFormat="1" ht="12.9" customHeight="1" x14ac:dyDescent="0.2">
      <c r="A130" s="16"/>
      <c r="B130" s="63">
        <v>99</v>
      </c>
      <c r="C130" s="53" t="s">
        <v>53</v>
      </c>
      <c r="D130" s="85">
        <v>80050</v>
      </c>
      <c r="E130" s="19">
        <v>80050</v>
      </c>
      <c r="F130" s="20" t="s">
        <v>301</v>
      </c>
      <c r="G130" s="90" t="e">
        <f>VLOOKUP($D130,#REF!,9,0)</f>
        <v>#REF!</v>
      </c>
      <c r="H130" s="91" t="e">
        <f>VLOOKUP($D130,#REF!,4,0)</f>
        <v>#REF!</v>
      </c>
      <c r="I130" s="91" t="e">
        <f>VLOOKUP($D130,#REF!,5,0)</f>
        <v>#REF!</v>
      </c>
      <c r="J130" s="91" t="e">
        <f>VLOOKUP($D130,#REF!,6,0)</f>
        <v>#REF!</v>
      </c>
      <c r="K130" s="91" t="e">
        <f>VLOOKUP($D130,#REF!,7,0)</f>
        <v>#REF!</v>
      </c>
      <c r="L130" s="21" t="s">
        <v>203</v>
      </c>
      <c r="M130" s="62">
        <v>10224</v>
      </c>
      <c r="N130" s="62">
        <v>3761</v>
      </c>
      <c r="O130" s="62">
        <v>201</v>
      </c>
      <c r="P130" s="62">
        <v>3962</v>
      </c>
      <c r="Q130" s="16"/>
      <c r="R130" s="78"/>
      <c r="S130" s="79"/>
      <c r="T130" s="80"/>
      <c r="U130" s="81"/>
      <c r="V130" s="93"/>
      <c r="W130" s="101"/>
      <c r="X130" s="101"/>
      <c r="Y130" s="101"/>
      <c r="Z130" s="101"/>
      <c r="AA130" s="82"/>
      <c r="AB130" s="83"/>
      <c r="AC130" s="83"/>
      <c r="AD130" s="83"/>
      <c r="AE130" s="83"/>
      <c r="AF130" s="16"/>
      <c r="AG130" s="16"/>
      <c r="AH130" s="39"/>
      <c r="AI130" s="40"/>
      <c r="AJ130" s="41"/>
      <c r="AK130" s="16"/>
      <c r="AL130" s="16"/>
      <c r="AM130" s="16"/>
      <c r="AN130" s="16"/>
      <c r="AO130" s="16"/>
      <c r="AP130" s="16"/>
      <c r="AQ130" s="16"/>
    </row>
    <row r="131" spans="1:43" s="66" customFormat="1" ht="12.9" customHeight="1" x14ac:dyDescent="0.2">
      <c r="A131" s="16"/>
      <c r="B131" s="19">
        <v>110</v>
      </c>
      <c r="C131" s="53" t="s">
        <v>54</v>
      </c>
      <c r="D131" s="85">
        <v>80060</v>
      </c>
      <c r="E131" s="19">
        <v>80060</v>
      </c>
      <c r="F131" s="20" t="s">
        <v>93</v>
      </c>
      <c r="G131" s="90" t="e">
        <f>VLOOKUP($D131,#REF!,9,0)</f>
        <v>#REF!</v>
      </c>
      <c r="H131" s="91" t="e">
        <f>VLOOKUP($D131,#REF!,4,0)</f>
        <v>#REF!</v>
      </c>
      <c r="I131" s="91" t="e">
        <f>VLOOKUP($D131,#REF!,5,0)</f>
        <v>#REF!</v>
      </c>
      <c r="J131" s="91" t="e">
        <f>VLOOKUP($D131,#REF!,6,0)</f>
        <v>#REF!</v>
      </c>
      <c r="K131" s="91" t="e">
        <f>VLOOKUP($D131,#REF!,7,0)</f>
        <v>#REF!</v>
      </c>
      <c r="L131" s="21" t="s">
        <v>194</v>
      </c>
      <c r="M131" s="62">
        <v>889</v>
      </c>
      <c r="N131" s="62">
        <v>3082</v>
      </c>
      <c r="O131" s="62">
        <v>63</v>
      </c>
      <c r="P131" s="62">
        <v>3145</v>
      </c>
      <c r="Q131" s="16"/>
      <c r="R131" s="78"/>
      <c r="S131" s="79"/>
      <c r="T131" s="80"/>
      <c r="U131" s="81"/>
      <c r="V131" s="93"/>
      <c r="W131" s="101"/>
      <c r="X131" s="101"/>
      <c r="Y131" s="101"/>
      <c r="Z131" s="101"/>
      <c r="AA131" s="82"/>
      <c r="AB131" s="83"/>
      <c r="AC131" s="83"/>
      <c r="AD131" s="83"/>
      <c r="AE131" s="83"/>
      <c r="AF131" s="16"/>
      <c r="AG131" s="16"/>
      <c r="AH131" s="39"/>
      <c r="AI131" s="40"/>
      <c r="AJ131" s="41"/>
      <c r="AK131" s="16"/>
      <c r="AL131" s="16"/>
      <c r="AM131" s="16"/>
      <c r="AN131" s="16"/>
      <c r="AO131" s="16"/>
      <c r="AP131" s="16"/>
      <c r="AQ131" s="16"/>
    </row>
    <row r="132" spans="1:43" s="66" customFormat="1" ht="12.9" customHeight="1" x14ac:dyDescent="0.2">
      <c r="A132" s="16"/>
      <c r="B132" s="19">
        <v>435</v>
      </c>
      <c r="C132" s="53" t="s">
        <v>55</v>
      </c>
      <c r="D132" s="85">
        <v>80070</v>
      </c>
      <c r="E132" s="19">
        <v>80070</v>
      </c>
      <c r="F132" s="20" t="s">
        <v>537</v>
      </c>
      <c r="G132" s="90" t="e">
        <f>VLOOKUP($D132,#REF!,9,0)</f>
        <v>#REF!</v>
      </c>
      <c r="H132" s="91" t="e">
        <f>VLOOKUP($D132,#REF!,4,0)</f>
        <v>#REF!</v>
      </c>
      <c r="I132" s="91" t="e">
        <f>VLOOKUP($D132,#REF!,5,0)</f>
        <v>#REF!</v>
      </c>
      <c r="J132" s="91" t="e">
        <f>VLOOKUP($D132,#REF!,6,0)</f>
        <v>#REF!</v>
      </c>
      <c r="K132" s="91" t="e">
        <f>VLOOKUP($D132,#REF!,7,0)</f>
        <v>#REF!</v>
      </c>
      <c r="L132" s="21" t="s">
        <v>176</v>
      </c>
      <c r="M132" s="62">
        <v>291</v>
      </c>
      <c r="N132" s="62">
        <v>426</v>
      </c>
      <c r="O132" s="62">
        <v>93</v>
      </c>
      <c r="P132" s="62">
        <v>519</v>
      </c>
      <c r="Q132" s="16"/>
      <c r="R132" s="78"/>
      <c r="S132" s="79"/>
      <c r="T132" s="80"/>
      <c r="U132" s="81"/>
      <c r="V132" s="93"/>
      <c r="W132" s="101"/>
      <c r="X132" s="101"/>
      <c r="Y132" s="101"/>
      <c r="Z132" s="101"/>
      <c r="AA132" s="82"/>
      <c r="AB132" s="83"/>
      <c r="AC132" s="83"/>
      <c r="AD132" s="83"/>
      <c r="AE132" s="83"/>
      <c r="AF132" s="16"/>
      <c r="AG132" s="16"/>
      <c r="AH132" s="39"/>
      <c r="AI132" s="40"/>
      <c r="AJ132" s="41"/>
      <c r="AK132" s="16"/>
      <c r="AL132" s="16"/>
      <c r="AM132" s="16"/>
      <c r="AN132" s="16"/>
      <c r="AO132" s="16"/>
      <c r="AP132" s="16"/>
      <c r="AQ132" s="16"/>
    </row>
    <row r="133" spans="1:43" s="66" customFormat="1" ht="12.9" customHeight="1" x14ac:dyDescent="0.2">
      <c r="A133" s="16"/>
      <c r="B133" s="19">
        <v>538</v>
      </c>
      <c r="C133" s="53" t="s">
        <v>56</v>
      </c>
      <c r="D133" s="85">
        <v>80080</v>
      </c>
      <c r="E133" s="19">
        <v>80080</v>
      </c>
      <c r="F133" s="20" t="s">
        <v>302</v>
      </c>
      <c r="G133" s="90" t="e">
        <f>VLOOKUP($D133,#REF!,9,0)</f>
        <v>#REF!</v>
      </c>
      <c r="H133" s="91" t="e">
        <f>VLOOKUP($D133,#REF!,4,0)</f>
        <v>#REF!</v>
      </c>
      <c r="I133" s="91" t="e">
        <f>VLOOKUP($D133,#REF!,5,0)</f>
        <v>#REF!</v>
      </c>
      <c r="J133" s="91" t="e">
        <f>VLOOKUP($D133,#REF!,6,0)</f>
        <v>#REF!</v>
      </c>
      <c r="K133" s="91" t="e">
        <f>VLOOKUP($D133,#REF!,7,0)</f>
        <v>#REF!</v>
      </c>
      <c r="L133" s="21" t="s">
        <v>194</v>
      </c>
      <c r="M133" s="62">
        <v>924</v>
      </c>
      <c r="N133" s="62">
        <v>1297</v>
      </c>
      <c r="O133" s="62">
        <v>17</v>
      </c>
      <c r="P133" s="62">
        <v>1314</v>
      </c>
      <c r="Q133" s="16"/>
      <c r="R133" s="78"/>
      <c r="S133" s="79"/>
      <c r="T133" s="80"/>
      <c r="U133" s="81"/>
      <c r="V133" s="93"/>
      <c r="W133" s="101"/>
      <c r="X133" s="101"/>
      <c r="Y133" s="101"/>
      <c r="Z133" s="101"/>
      <c r="AA133" s="82"/>
      <c r="AB133" s="83"/>
      <c r="AC133" s="83"/>
      <c r="AD133" s="83"/>
      <c r="AE133" s="83"/>
      <c r="AF133" s="16"/>
      <c r="AG133" s="16"/>
      <c r="AH133" s="39"/>
      <c r="AI133" s="40"/>
      <c r="AJ133" s="41"/>
      <c r="AK133" s="16"/>
      <c r="AL133" s="16"/>
      <c r="AM133" s="16"/>
      <c r="AN133" s="16"/>
      <c r="AO133" s="16"/>
      <c r="AP133" s="16"/>
      <c r="AQ133" s="16"/>
    </row>
    <row r="134" spans="1:43" s="66" customFormat="1" ht="12.9" customHeight="1" x14ac:dyDescent="0.2">
      <c r="A134" s="16"/>
      <c r="B134" s="19">
        <v>541</v>
      </c>
      <c r="C134" s="53" t="s">
        <v>57</v>
      </c>
      <c r="D134" s="196">
        <v>80090</v>
      </c>
      <c r="E134" s="198">
        <v>80090</v>
      </c>
      <c r="F134" s="200" t="s">
        <v>303</v>
      </c>
      <c r="G134" s="109" t="e">
        <f>VLOOKUP($D134,#REF!,9,0)</f>
        <v>#REF!</v>
      </c>
      <c r="H134" s="202" t="e">
        <f>VLOOKUP($D134,#REF!,4,0)</f>
        <v>#REF!</v>
      </c>
      <c r="I134" s="202" t="e">
        <f>VLOOKUP($D134,#REF!,5,0)</f>
        <v>#REF!</v>
      </c>
      <c r="J134" s="202" t="e">
        <f>VLOOKUP($D134,#REF!,6,0)</f>
        <v>#REF!</v>
      </c>
      <c r="K134" s="202" t="e">
        <f>VLOOKUP($D134,#REF!,7,0)</f>
        <v>#REF!</v>
      </c>
      <c r="L134" s="21" t="s">
        <v>194</v>
      </c>
      <c r="M134" s="204">
        <v>303</v>
      </c>
      <c r="N134" s="204">
        <v>459</v>
      </c>
      <c r="O134" s="204">
        <v>14</v>
      </c>
      <c r="P134" s="204">
        <v>473</v>
      </c>
      <c r="Q134" s="16"/>
      <c r="R134" s="78"/>
      <c r="S134" s="79"/>
      <c r="T134" s="80"/>
      <c r="U134" s="81"/>
      <c r="V134" s="93"/>
      <c r="W134" s="101"/>
      <c r="X134" s="101"/>
      <c r="Y134" s="101"/>
      <c r="Z134" s="101"/>
      <c r="AA134" s="82"/>
      <c r="AB134" s="83"/>
      <c r="AC134" s="83"/>
      <c r="AD134" s="83"/>
      <c r="AE134" s="83"/>
      <c r="AF134" s="16"/>
      <c r="AG134" s="16"/>
      <c r="AH134" s="39"/>
      <c r="AI134" s="40"/>
      <c r="AJ134" s="41"/>
      <c r="AK134" s="16"/>
      <c r="AL134" s="16"/>
      <c r="AM134" s="16"/>
      <c r="AN134" s="16"/>
      <c r="AO134" s="16"/>
      <c r="AP134" s="16"/>
      <c r="AQ134" s="16"/>
    </row>
    <row r="135" spans="1:43" s="66" customFormat="1" ht="12.9" customHeight="1" x14ac:dyDescent="0.2">
      <c r="A135" s="16"/>
      <c r="B135" s="19">
        <v>596</v>
      </c>
      <c r="C135" s="53" t="s">
        <v>58</v>
      </c>
      <c r="D135" s="197"/>
      <c r="E135" s="199"/>
      <c r="F135" s="201"/>
      <c r="G135" s="110"/>
      <c r="H135" s="203"/>
      <c r="I135" s="203"/>
      <c r="J135" s="203"/>
      <c r="K135" s="203"/>
      <c r="L135" s="21" t="s">
        <v>194</v>
      </c>
      <c r="M135" s="205"/>
      <c r="N135" s="205"/>
      <c r="O135" s="205"/>
      <c r="P135" s="168"/>
      <c r="Q135" s="16"/>
      <c r="R135" s="78"/>
      <c r="S135" s="79"/>
      <c r="T135" s="80"/>
      <c r="U135" s="81"/>
      <c r="V135" s="93"/>
      <c r="W135" s="101"/>
      <c r="X135" s="101"/>
      <c r="Y135" s="101"/>
      <c r="Z135" s="101"/>
      <c r="AA135" s="82"/>
      <c r="AB135" s="83"/>
      <c r="AC135" s="83"/>
      <c r="AD135" s="83"/>
      <c r="AE135" s="83"/>
      <c r="AF135" s="16"/>
      <c r="AG135" s="16"/>
      <c r="AH135" s="39"/>
      <c r="AI135" s="40"/>
      <c r="AJ135" s="41"/>
      <c r="AK135" s="16"/>
      <c r="AL135" s="16"/>
      <c r="AM135" s="16"/>
      <c r="AN135" s="16"/>
      <c r="AO135" s="16"/>
      <c r="AP135" s="16"/>
      <c r="AQ135" s="16"/>
    </row>
    <row r="136" spans="1:43" s="66" customFormat="1" ht="12.9" customHeight="1" x14ac:dyDescent="0.2">
      <c r="A136" s="16"/>
      <c r="B136" s="19">
        <v>645</v>
      </c>
      <c r="C136" s="53" t="s">
        <v>55</v>
      </c>
      <c r="D136" s="85">
        <v>80100</v>
      </c>
      <c r="E136" s="19">
        <v>80100</v>
      </c>
      <c r="F136" s="20" t="s">
        <v>304</v>
      </c>
      <c r="G136" s="90" t="e">
        <f>VLOOKUP($D136,#REF!,9,0)</f>
        <v>#REF!</v>
      </c>
      <c r="H136" s="91" t="e">
        <f>VLOOKUP($D136,#REF!,4,0)</f>
        <v>#REF!</v>
      </c>
      <c r="I136" s="91" t="e">
        <f>VLOOKUP($D136,#REF!,5,0)</f>
        <v>#REF!</v>
      </c>
      <c r="J136" s="91" t="e">
        <f>VLOOKUP($D136,#REF!,6,0)</f>
        <v>#REF!</v>
      </c>
      <c r="K136" s="91" t="e">
        <f>VLOOKUP($D136,#REF!,7,0)</f>
        <v>#REF!</v>
      </c>
      <c r="L136" s="21" t="s">
        <v>194</v>
      </c>
      <c r="M136" s="62">
        <v>550</v>
      </c>
      <c r="N136" s="62">
        <v>1185</v>
      </c>
      <c r="O136" s="62">
        <v>224</v>
      </c>
      <c r="P136" s="62">
        <v>1409</v>
      </c>
      <c r="Q136" s="16"/>
      <c r="R136" s="78"/>
      <c r="S136" s="79"/>
      <c r="T136" s="80"/>
      <c r="U136" s="81"/>
      <c r="V136" s="93"/>
      <c r="W136" s="101"/>
      <c r="X136" s="101"/>
      <c r="Y136" s="101"/>
      <c r="Z136" s="101"/>
      <c r="AA136" s="82"/>
      <c r="AB136" s="83"/>
      <c r="AC136" s="83"/>
      <c r="AD136" s="83"/>
      <c r="AE136" s="83"/>
      <c r="AF136" s="16"/>
      <c r="AG136" s="16"/>
      <c r="AH136" s="39"/>
      <c r="AI136" s="40"/>
      <c r="AJ136" s="41"/>
      <c r="AK136" s="16"/>
      <c r="AL136" s="16"/>
      <c r="AM136" s="16"/>
      <c r="AN136" s="16"/>
      <c r="AO136" s="16"/>
      <c r="AP136" s="16"/>
      <c r="AQ136" s="16"/>
    </row>
    <row r="137" spans="1:43" s="66" customFormat="1" ht="12.9" customHeight="1" x14ac:dyDescent="0.2">
      <c r="A137" s="16"/>
      <c r="B137" s="19">
        <v>715</v>
      </c>
      <c r="C137" s="53" t="s">
        <v>59</v>
      </c>
      <c r="D137" s="85">
        <v>80110</v>
      </c>
      <c r="E137" s="19">
        <v>80110</v>
      </c>
      <c r="F137" s="20" t="s">
        <v>297</v>
      </c>
      <c r="G137" s="90" t="e">
        <f>VLOOKUP($D137,#REF!,9,0)</f>
        <v>#REF!</v>
      </c>
      <c r="H137" s="91" t="e">
        <f>VLOOKUP($D137,#REF!,4,0)</f>
        <v>#REF!</v>
      </c>
      <c r="I137" s="91" t="e">
        <f>VLOOKUP($D137,#REF!,5,0)</f>
        <v>#REF!</v>
      </c>
      <c r="J137" s="91" t="e">
        <f>VLOOKUP($D137,#REF!,6,0)</f>
        <v>#REF!</v>
      </c>
      <c r="K137" s="91" t="e">
        <f>VLOOKUP($D137,#REF!,7,0)</f>
        <v>#REF!</v>
      </c>
      <c r="L137" s="21" t="s">
        <v>203</v>
      </c>
      <c r="M137" s="62">
        <v>1202</v>
      </c>
      <c r="N137" s="62">
        <v>1120</v>
      </c>
      <c r="O137" s="62">
        <v>154</v>
      </c>
      <c r="P137" s="62">
        <v>1274</v>
      </c>
      <c r="Q137" s="16"/>
      <c r="R137" s="78"/>
      <c r="S137" s="79"/>
      <c r="T137" s="80"/>
      <c r="U137" s="81"/>
      <c r="V137" s="93"/>
      <c r="W137" s="101"/>
      <c r="X137" s="101"/>
      <c r="Y137" s="101"/>
      <c r="Z137" s="101"/>
      <c r="AA137" s="82"/>
      <c r="AB137" s="83"/>
      <c r="AC137" s="83"/>
      <c r="AD137" s="83"/>
      <c r="AE137" s="83"/>
      <c r="AF137" s="16"/>
      <c r="AG137" s="16"/>
      <c r="AH137" s="39"/>
      <c r="AI137" s="40"/>
      <c r="AJ137" s="41"/>
      <c r="AK137" s="16"/>
      <c r="AL137" s="16"/>
      <c r="AM137" s="16"/>
      <c r="AN137" s="16"/>
      <c r="AO137" s="16"/>
      <c r="AP137" s="16"/>
      <c r="AQ137" s="16"/>
    </row>
    <row r="138" spans="1:43" s="66" customFormat="1" ht="12.9" customHeight="1" x14ac:dyDescent="0.2">
      <c r="A138" s="16"/>
      <c r="B138" s="64"/>
      <c r="C138" s="64"/>
      <c r="D138" s="64"/>
      <c r="E138" s="64"/>
      <c r="F138" s="64"/>
      <c r="G138" s="95"/>
      <c r="H138" s="95"/>
      <c r="I138" s="95"/>
      <c r="J138" s="95"/>
      <c r="K138" s="95"/>
      <c r="L138" s="64"/>
      <c r="M138" s="64"/>
      <c r="N138" s="64"/>
      <c r="O138" s="64"/>
      <c r="P138" s="64"/>
      <c r="Q138" s="16"/>
      <c r="R138" s="78"/>
      <c r="S138" s="79"/>
      <c r="T138" s="80"/>
      <c r="U138" s="81"/>
      <c r="V138" s="93"/>
      <c r="W138" s="101"/>
      <c r="X138" s="101"/>
      <c r="Y138" s="101"/>
      <c r="Z138" s="101"/>
      <c r="AA138" s="82"/>
      <c r="AB138" s="83"/>
      <c r="AC138" s="83"/>
      <c r="AD138" s="83"/>
      <c r="AE138" s="83"/>
      <c r="AF138" s="16"/>
      <c r="AG138" s="16"/>
      <c r="AH138" s="39"/>
      <c r="AI138" s="40"/>
      <c r="AJ138" s="41"/>
      <c r="AK138" s="16"/>
      <c r="AL138" s="16"/>
      <c r="AM138" s="16"/>
      <c r="AN138" s="16"/>
      <c r="AO138" s="16"/>
      <c r="AP138" s="16"/>
      <c r="AQ138" s="16"/>
    </row>
    <row r="139" spans="1:43" s="66" customFormat="1" ht="12.9" customHeight="1" x14ac:dyDescent="0.2">
      <c r="A139" s="16"/>
      <c r="B139" s="16"/>
      <c r="C139" s="16"/>
      <c r="D139" s="16"/>
      <c r="E139" s="16"/>
      <c r="F139" s="16"/>
      <c r="G139" s="86"/>
      <c r="H139" s="86"/>
      <c r="I139" s="86"/>
      <c r="J139" s="86"/>
      <c r="K139" s="8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02"/>
      <c r="W139" s="86"/>
      <c r="X139" s="86"/>
      <c r="Y139" s="86"/>
      <c r="Z139" s="86"/>
      <c r="AA139" s="16"/>
      <c r="AB139" s="16"/>
      <c r="AC139" s="16"/>
      <c r="AD139" s="16"/>
      <c r="AE139" s="16"/>
      <c r="AF139" s="16"/>
      <c r="AG139" s="16"/>
      <c r="AH139" s="39"/>
      <c r="AI139" s="40"/>
      <c r="AJ139" s="41"/>
      <c r="AK139" s="16"/>
      <c r="AL139" s="16"/>
      <c r="AM139" s="16"/>
      <c r="AN139" s="16"/>
      <c r="AO139" s="16"/>
      <c r="AP139" s="16"/>
      <c r="AQ139" s="16"/>
    </row>
    <row r="140" spans="1:43" s="66" customFormat="1" ht="12.45" customHeight="1" x14ac:dyDescent="0.2">
      <c r="A140" s="16"/>
      <c r="B140" s="16"/>
      <c r="C140" s="16"/>
      <c r="D140" s="16"/>
      <c r="E140" s="16"/>
      <c r="F140" s="16"/>
      <c r="G140" s="86"/>
      <c r="H140" s="86"/>
      <c r="I140" s="86"/>
      <c r="J140" s="86"/>
      <c r="K140" s="8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02"/>
      <c r="W140" s="86"/>
      <c r="X140" s="86"/>
      <c r="Y140" s="86"/>
      <c r="Z140" s="86"/>
      <c r="AA140" s="16"/>
      <c r="AB140" s="16"/>
      <c r="AC140" s="16"/>
      <c r="AD140" s="16"/>
      <c r="AE140" s="16"/>
      <c r="AF140" s="16"/>
      <c r="AG140" s="16"/>
      <c r="AH140" s="41"/>
      <c r="AI140" s="44"/>
      <c r="AJ140" s="41"/>
      <c r="AK140" s="16"/>
      <c r="AL140" s="16"/>
      <c r="AM140" s="16"/>
      <c r="AN140" s="16"/>
      <c r="AO140" s="16"/>
      <c r="AP140" s="16"/>
      <c r="AQ140" s="16"/>
    </row>
    <row r="141" spans="1:43" s="66" customFormat="1" ht="12.45" customHeight="1" x14ac:dyDescent="0.2">
      <c r="A141" s="16"/>
      <c r="B141" s="16"/>
      <c r="C141" s="16"/>
      <c r="D141" s="16"/>
      <c r="E141" s="16"/>
      <c r="F141" s="16" t="s">
        <v>297</v>
      </c>
      <c r="G141" s="86"/>
      <c r="H141" s="86"/>
      <c r="I141" s="86"/>
      <c r="J141" s="86"/>
      <c r="K141" s="8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02"/>
      <c r="W141" s="86"/>
      <c r="X141" s="86"/>
      <c r="Y141" s="86"/>
      <c r="Z141" s="86"/>
      <c r="AA141" s="16"/>
      <c r="AB141" s="16"/>
      <c r="AC141" s="16"/>
      <c r="AD141" s="16"/>
      <c r="AE141" s="16"/>
      <c r="AF141" s="16"/>
      <c r="AG141" s="16"/>
      <c r="AH141" s="41"/>
      <c r="AI141" s="44"/>
      <c r="AJ141" s="41"/>
      <c r="AK141" s="16"/>
      <c r="AL141" s="16"/>
      <c r="AM141" s="16"/>
      <c r="AN141" s="16"/>
      <c r="AO141" s="16"/>
      <c r="AP141" s="16"/>
      <c r="AQ141" s="16"/>
    </row>
    <row r="142" spans="1:43" s="66" customFormat="1" ht="12.45" customHeight="1" x14ac:dyDescent="0.2">
      <c r="A142" s="16"/>
      <c r="B142" s="16"/>
      <c r="C142" s="16"/>
      <c r="D142" s="16"/>
      <c r="E142" s="16"/>
      <c r="F142" s="16"/>
      <c r="G142" s="86"/>
      <c r="H142" s="86"/>
      <c r="I142" s="86"/>
      <c r="J142" s="86"/>
      <c r="K142" s="8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02"/>
      <c r="W142" s="86"/>
      <c r="X142" s="86"/>
      <c r="Y142" s="86"/>
      <c r="Z142" s="86"/>
      <c r="AA142" s="16"/>
      <c r="AB142" s="16"/>
      <c r="AC142" s="16"/>
      <c r="AD142" s="16"/>
      <c r="AE142" s="16"/>
      <c r="AF142" s="16"/>
      <c r="AG142" s="16"/>
      <c r="AH142" s="41"/>
      <c r="AI142" s="44"/>
      <c r="AJ142" s="41"/>
      <c r="AK142" s="16"/>
      <c r="AL142" s="16"/>
      <c r="AM142" s="16"/>
      <c r="AN142" s="16"/>
      <c r="AO142" s="16"/>
      <c r="AP142" s="16"/>
      <c r="AQ142" s="16"/>
    </row>
    <row r="143" spans="1:43" s="66" customFormat="1" ht="6.75" customHeight="1" x14ac:dyDescent="0.2">
      <c r="A143" s="16"/>
      <c r="B143" s="16"/>
      <c r="C143" s="16"/>
      <c r="D143" s="16"/>
      <c r="E143" s="16"/>
      <c r="F143" s="16"/>
      <c r="G143" s="86"/>
      <c r="H143" s="86"/>
      <c r="I143" s="86"/>
      <c r="J143" s="86"/>
      <c r="K143" s="8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02"/>
      <c r="W143" s="86"/>
      <c r="X143" s="86"/>
      <c r="Y143" s="86"/>
      <c r="Z143" s="8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</row>
    <row r="144" spans="1:43" s="66" customFormat="1" ht="12.45" customHeight="1" x14ac:dyDescent="0.2">
      <c r="A144" s="16"/>
      <c r="B144" s="16"/>
      <c r="C144" s="16"/>
      <c r="D144" s="16"/>
      <c r="E144" s="16"/>
      <c r="F144" s="16"/>
      <c r="G144" s="86"/>
      <c r="H144" s="86"/>
      <c r="I144" s="86"/>
      <c r="J144" s="86"/>
      <c r="K144" s="8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02"/>
      <c r="W144" s="86"/>
      <c r="X144" s="86"/>
      <c r="Y144" s="86"/>
      <c r="Z144" s="8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</row>
    <row r="145" spans="1:43" s="66" customFormat="1" ht="12.45" customHeight="1" x14ac:dyDescent="0.2">
      <c r="A145" s="16"/>
      <c r="B145" s="16"/>
      <c r="C145" s="16"/>
      <c r="D145" s="16"/>
      <c r="E145" s="16"/>
      <c r="F145" s="16"/>
      <c r="G145" s="86"/>
      <c r="H145" s="86"/>
      <c r="I145" s="86"/>
      <c r="J145" s="86"/>
      <c r="K145" s="8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02"/>
      <c r="W145" s="86"/>
      <c r="X145" s="86"/>
      <c r="Y145" s="86"/>
      <c r="Z145" s="8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</row>
    <row r="146" spans="1:43" s="66" customFormat="1" ht="12.45" customHeight="1" x14ac:dyDescent="0.2">
      <c r="A146" s="16"/>
      <c r="B146" s="16"/>
      <c r="C146" s="16"/>
      <c r="D146" s="16"/>
      <c r="E146" s="16"/>
      <c r="F146" s="16"/>
      <c r="G146" s="86"/>
      <c r="H146" s="86"/>
      <c r="I146" s="86"/>
      <c r="J146" s="86"/>
      <c r="K146" s="8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02"/>
      <c r="W146" s="86"/>
      <c r="X146" s="86"/>
      <c r="Y146" s="86"/>
      <c r="Z146" s="8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45">
        <f>MIN(AL11:AL64)</f>
        <v>42262</v>
      </c>
      <c r="AM146" s="16"/>
      <c r="AN146" s="16"/>
      <c r="AO146" s="16"/>
      <c r="AP146" s="16"/>
      <c r="AQ146" s="16"/>
    </row>
    <row r="147" spans="1:43" s="66" customFormat="1" ht="12.45" customHeight="1" x14ac:dyDescent="0.2">
      <c r="A147" s="16"/>
      <c r="B147" s="16"/>
      <c r="C147" s="16"/>
      <c r="D147" s="16"/>
      <c r="E147" s="16"/>
      <c r="F147" s="16"/>
      <c r="G147" s="86"/>
      <c r="H147" s="86"/>
      <c r="I147" s="86"/>
      <c r="J147" s="86"/>
      <c r="K147" s="86"/>
      <c r="L147" s="16"/>
      <c r="M147" s="16"/>
      <c r="N147" s="16"/>
      <c r="O147" s="16"/>
      <c r="P147" s="16"/>
      <c r="Q147" s="16"/>
      <c r="R147" s="16"/>
      <c r="S147" s="16"/>
      <c r="T147" s="65"/>
      <c r="U147" s="65"/>
      <c r="V147" s="105"/>
      <c r="W147" s="96"/>
      <c r="X147" s="96"/>
      <c r="Y147" s="96"/>
      <c r="Z147" s="96"/>
      <c r="AA147" s="65"/>
      <c r="AB147" s="65"/>
      <c r="AC147" s="65"/>
      <c r="AD147" s="65"/>
      <c r="AE147" s="65"/>
      <c r="AF147" s="16"/>
      <c r="AG147" s="16"/>
      <c r="AH147" s="16"/>
      <c r="AI147" s="16"/>
      <c r="AJ147" s="16"/>
      <c r="AK147" s="16"/>
      <c r="AL147" s="45">
        <f>MAX(AL11:AL141)</f>
        <v>42346</v>
      </c>
      <c r="AM147" s="16"/>
      <c r="AN147" s="16"/>
      <c r="AO147" s="16"/>
      <c r="AP147" s="16"/>
      <c r="AQ147" s="16"/>
    </row>
    <row r="148" spans="1:43" s="66" customFormat="1" ht="12.6" customHeight="1" x14ac:dyDescent="0.2">
      <c r="A148" s="16"/>
      <c r="B148" s="16"/>
      <c r="C148" s="16"/>
      <c r="D148" s="16"/>
      <c r="E148" s="16"/>
      <c r="F148" s="16"/>
      <c r="G148" s="86"/>
      <c r="H148" s="86"/>
      <c r="I148" s="86"/>
      <c r="J148" s="86"/>
      <c r="K148" s="86"/>
      <c r="L148" s="16"/>
      <c r="M148" s="16"/>
      <c r="N148" s="16"/>
      <c r="O148" s="16"/>
      <c r="P148" s="16"/>
      <c r="Q148" s="16"/>
      <c r="V148" s="106"/>
      <c r="W148" s="97"/>
      <c r="X148" s="97"/>
      <c r="Y148" s="97"/>
      <c r="Z148" s="97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</row>
    <row r="149" spans="1:43" s="66" customFormat="1" ht="12.6" customHeight="1" x14ac:dyDescent="0.2">
      <c r="A149" s="16"/>
      <c r="B149" s="16"/>
      <c r="C149" s="16"/>
      <c r="D149" s="16"/>
      <c r="E149" s="16"/>
      <c r="F149" s="16"/>
      <c r="G149" s="86"/>
      <c r="H149" s="86"/>
      <c r="I149" s="86"/>
      <c r="J149" s="86"/>
      <c r="K149" s="86"/>
      <c r="L149" s="16"/>
      <c r="M149" s="16"/>
      <c r="N149" s="16"/>
      <c r="O149" s="16"/>
      <c r="P149" s="16"/>
      <c r="Q149" s="16"/>
      <c r="V149" s="106"/>
      <c r="W149" s="97"/>
      <c r="X149" s="97"/>
      <c r="Y149" s="97"/>
      <c r="Z149" s="97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</row>
    <row r="150" spans="1:43" s="66" customFormat="1" ht="12.6" customHeight="1" x14ac:dyDescent="0.2">
      <c r="A150" s="16"/>
      <c r="B150" s="16"/>
      <c r="C150" s="16"/>
      <c r="D150" s="16"/>
      <c r="E150" s="16"/>
      <c r="F150" s="16"/>
      <c r="G150" s="86"/>
      <c r="H150" s="86"/>
      <c r="I150" s="86"/>
      <c r="J150" s="86"/>
      <c r="K150" s="86"/>
      <c r="L150" s="16"/>
      <c r="M150" s="16"/>
      <c r="N150" s="16"/>
      <c r="O150" s="16"/>
      <c r="P150" s="16"/>
      <c r="Q150" s="16"/>
      <c r="V150" s="106"/>
      <c r="W150" s="97"/>
      <c r="X150" s="97"/>
      <c r="Y150" s="97"/>
      <c r="Z150" s="97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</row>
    <row r="151" spans="1:43" s="66" customFormat="1" ht="12.6" customHeight="1" x14ac:dyDescent="0.2">
      <c r="A151" s="16"/>
      <c r="B151" s="16"/>
      <c r="C151" s="16"/>
      <c r="D151" s="16"/>
      <c r="E151" s="16"/>
      <c r="F151" s="16"/>
      <c r="G151" s="86"/>
      <c r="H151" s="86"/>
      <c r="I151" s="86"/>
      <c r="J151" s="86"/>
      <c r="K151" s="86"/>
      <c r="L151" s="16"/>
      <c r="M151" s="16"/>
      <c r="N151" s="16"/>
      <c r="O151" s="16"/>
      <c r="P151" s="16"/>
      <c r="Q151" s="16"/>
      <c r="V151" s="106"/>
      <c r="W151" s="97"/>
      <c r="X151" s="97"/>
      <c r="Y151" s="97"/>
      <c r="Z151" s="97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</row>
    <row r="152" spans="1:43" s="66" customFormat="1" ht="12.6" customHeight="1" x14ac:dyDescent="0.2">
      <c r="A152" s="16"/>
      <c r="B152" s="16"/>
      <c r="C152" s="16"/>
      <c r="D152" s="16"/>
      <c r="E152" s="16"/>
      <c r="F152" s="16"/>
      <c r="G152" s="86"/>
      <c r="H152" s="86"/>
      <c r="I152" s="86"/>
      <c r="J152" s="86"/>
      <c r="K152" s="86"/>
      <c r="L152" s="16"/>
      <c r="M152" s="16"/>
      <c r="N152" s="16"/>
      <c r="O152" s="16"/>
      <c r="P152" s="16"/>
      <c r="Q152" s="16"/>
      <c r="V152" s="106"/>
      <c r="W152" s="97"/>
      <c r="X152" s="97"/>
      <c r="Y152" s="97"/>
      <c r="Z152" s="97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</row>
    <row r="153" spans="1:43" s="66" customFormat="1" ht="12.6" customHeight="1" x14ac:dyDescent="0.2">
      <c r="A153" s="16"/>
      <c r="B153" s="16"/>
      <c r="C153" s="16"/>
      <c r="D153" s="16"/>
      <c r="E153" s="16"/>
      <c r="F153" s="16"/>
      <c r="G153" s="86"/>
      <c r="H153" s="86"/>
      <c r="I153" s="86"/>
      <c r="J153" s="86"/>
      <c r="K153" s="86"/>
      <c r="L153" s="16"/>
      <c r="M153" s="16"/>
      <c r="N153" s="16"/>
      <c r="O153" s="16"/>
      <c r="P153" s="16"/>
      <c r="Q153" s="16"/>
      <c r="V153" s="106"/>
      <c r="W153" s="97"/>
      <c r="X153" s="97"/>
      <c r="Y153" s="97"/>
      <c r="Z153" s="97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</row>
    <row r="154" spans="1:43" s="66" customFormat="1" ht="12.6" customHeight="1" x14ac:dyDescent="0.2">
      <c r="A154" s="16"/>
      <c r="B154" s="16"/>
      <c r="C154" s="16"/>
      <c r="D154" s="16"/>
      <c r="E154" s="16"/>
      <c r="F154" s="16"/>
      <c r="G154" s="86"/>
      <c r="H154" s="86"/>
      <c r="I154" s="86"/>
      <c r="J154" s="86"/>
      <c r="K154" s="86"/>
      <c r="L154" s="16"/>
      <c r="M154" s="16"/>
      <c r="N154" s="16"/>
      <c r="O154" s="16"/>
      <c r="P154" s="16"/>
      <c r="Q154" s="16"/>
      <c r="V154" s="106"/>
      <c r="W154" s="97"/>
      <c r="X154" s="97"/>
      <c r="Y154" s="97"/>
      <c r="Z154" s="97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</row>
    <row r="155" spans="1:43" s="66" customFormat="1" ht="12.6" customHeight="1" x14ac:dyDescent="0.2">
      <c r="A155" s="16"/>
      <c r="B155" s="16"/>
      <c r="C155" s="16"/>
      <c r="D155" s="16"/>
      <c r="E155" s="16"/>
      <c r="F155" s="16"/>
      <c r="G155" s="86"/>
      <c r="H155" s="86"/>
      <c r="I155" s="86"/>
      <c r="J155" s="86"/>
      <c r="K155" s="86"/>
      <c r="L155" s="16"/>
      <c r="M155" s="16"/>
      <c r="N155" s="16"/>
      <c r="O155" s="16"/>
      <c r="P155" s="16"/>
      <c r="Q155" s="16"/>
      <c r="V155" s="106"/>
      <c r="W155" s="97"/>
      <c r="X155" s="97"/>
      <c r="Y155" s="97"/>
      <c r="Z155" s="97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</row>
    <row r="156" spans="1:43" s="66" customFormat="1" ht="12.6" customHeight="1" x14ac:dyDescent="0.2">
      <c r="A156" s="16"/>
      <c r="B156" s="65"/>
      <c r="C156" s="65"/>
      <c r="D156" s="65"/>
      <c r="E156" s="65"/>
      <c r="F156" s="65"/>
      <c r="G156" s="96"/>
      <c r="H156" s="96"/>
      <c r="I156" s="96"/>
      <c r="J156" s="96"/>
      <c r="K156" s="96"/>
      <c r="L156" s="65"/>
      <c r="M156" s="65"/>
      <c r="N156" s="65"/>
      <c r="O156" s="65"/>
      <c r="P156" s="65"/>
      <c r="Q156" s="16"/>
      <c r="V156" s="106"/>
      <c r="W156" s="97"/>
      <c r="X156" s="97"/>
      <c r="Y156" s="97"/>
      <c r="Z156" s="97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</row>
    <row r="157" spans="1:43" s="66" customFormat="1" ht="12.6" customHeight="1" x14ac:dyDescent="0.2">
      <c r="A157" s="16"/>
      <c r="G157" s="97"/>
      <c r="H157" s="97"/>
      <c r="I157" s="97"/>
      <c r="J157" s="97"/>
      <c r="K157" s="97"/>
      <c r="Q157" s="16"/>
      <c r="V157" s="106"/>
      <c r="W157" s="97"/>
      <c r="X157" s="97"/>
      <c r="Y157" s="97"/>
      <c r="Z157" s="97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</row>
    <row r="158" spans="1:43" s="66" customFormat="1" ht="12.6" customHeight="1" x14ac:dyDescent="0.2">
      <c r="A158" s="16"/>
      <c r="G158" s="97"/>
      <c r="H158" s="97"/>
      <c r="I158" s="97"/>
      <c r="J158" s="97"/>
      <c r="K158" s="97"/>
      <c r="Q158" s="16"/>
      <c r="V158" s="106"/>
      <c r="W158" s="97"/>
      <c r="X158" s="97"/>
      <c r="Y158" s="97"/>
      <c r="Z158" s="97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</row>
    <row r="159" spans="1:43" s="66" customFormat="1" ht="12.6" customHeight="1" x14ac:dyDescent="0.2">
      <c r="A159" s="16"/>
      <c r="G159" s="97"/>
      <c r="H159" s="97"/>
      <c r="I159" s="97"/>
      <c r="J159" s="97"/>
      <c r="K159" s="97"/>
      <c r="Q159" s="16"/>
      <c r="V159" s="106"/>
      <c r="W159" s="97"/>
      <c r="X159" s="97"/>
      <c r="Y159" s="97"/>
      <c r="Z159" s="97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</row>
    <row r="160" spans="1:43" s="66" customFormat="1" ht="12.6" customHeight="1" x14ac:dyDescent="0.2">
      <c r="A160" s="16"/>
      <c r="G160" s="97"/>
      <c r="H160" s="97"/>
      <c r="I160" s="97"/>
      <c r="J160" s="97"/>
      <c r="K160" s="97"/>
      <c r="Q160" s="16"/>
      <c r="V160" s="106"/>
      <c r="W160" s="97"/>
      <c r="X160" s="97"/>
      <c r="Y160" s="97"/>
      <c r="Z160" s="97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</row>
    <row r="161" spans="1:43" s="66" customFormat="1" ht="12.6" customHeight="1" x14ac:dyDescent="0.2">
      <c r="A161" s="16"/>
      <c r="G161" s="97"/>
      <c r="H161" s="97"/>
      <c r="I161" s="97"/>
      <c r="J161" s="97"/>
      <c r="K161" s="97"/>
      <c r="Q161" s="16"/>
      <c r="V161" s="106"/>
      <c r="W161" s="97"/>
      <c r="X161" s="97"/>
      <c r="Y161" s="97"/>
      <c r="Z161" s="97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</row>
    <row r="162" spans="1:43" s="66" customFormat="1" ht="12.6" customHeight="1" x14ac:dyDescent="0.2">
      <c r="A162" s="16"/>
      <c r="G162" s="97"/>
      <c r="H162" s="97"/>
      <c r="I162" s="97"/>
      <c r="J162" s="97"/>
      <c r="K162" s="97"/>
      <c r="Q162" s="16"/>
      <c r="V162" s="106"/>
      <c r="W162" s="97"/>
      <c r="X162" s="97"/>
      <c r="Y162" s="97"/>
      <c r="Z162" s="97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</row>
    <row r="163" spans="1:43" s="66" customFormat="1" ht="12.6" customHeight="1" x14ac:dyDescent="0.2">
      <c r="A163" s="16"/>
      <c r="G163" s="97"/>
      <c r="H163" s="97"/>
      <c r="I163" s="97"/>
      <c r="J163" s="97"/>
      <c r="K163" s="97"/>
      <c r="Q163" s="16"/>
      <c r="V163" s="106"/>
      <c r="W163" s="97"/>
      <c r="X163" s="97"/>
      <c r="Y163" s="97"/>
      <c r="Z163" s="97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</row>
    <row r="164" spans="1:43" s="66" customFormat="1" ht="12.6" customHeight="1" x14ac:dyDescent="0.2">
      <c r="A164" s="16"/>
      <c r="G164" s="97"/>
      <c r="H164" s="97"/>
      <c r="I164" s="97"/>
      <c r="J164" s="97"/>
      <c r="K164" s="97"/>
      <c r="Q164" s="16"/>
      <c r="V164" s="106"/>
      <c r="W164" s="97"/>
      <c r="X164" s="97"/>
      <c r="Y164" s="97"/>
      <c r="Z164" s="97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</row>
    <row r="165" spans="1:43" s="66" customFormat="1" ht="12.6" customHeight="1" x14ac:dyDescent="0.2">
      <c r="A165" s="16"/>
      <c r="G165" s="97"/>
      <c r="H165" s="97"/>
      <c r="I165" s="97"/>
      <c r="J165" s="97"/>
      <c r="K165" s="97"/>
      <c r="Q165" s="16"/>
      <c r="V165" s="106"/>
      <c r="W165" s="97"/>
      <c r="X165" s="97"/>
      <c r="Y165" s="97"/>
      <c r="Z165" s="97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</row>
    <row r="166" spans="1:43" s="66" customFormat="1" ht="12.6" customHeight="1" x14ac:dyDescent="0.2">
      <c r="A166" s="16"/>
      <c r="G166" s="97"/>
      <c r="H166" s="97"/>
      <c r="I166" s="97"/>
      <c r="J166" s="97"/>
      <c r="K166" s="97"/>
      <c r="Q166" s="16"/>
      <c r="V166" s="106"/>
      <c r="W166" s="97"/>
      <c r="X166" s="97"/>
      <c r="Y166" s="97"/>
      <c r="Z166" s="97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</row>
    <row r="167" spans="1:43" s="66" customFormat="1" ht="12.6" customHeight="1" x14ac:dyDescent="0.2">
      <c r="A167" s="16"/>
      <c r="G167" s="97"/>
      <c r="H167" s="97"/>
      <c r="I167" s="97"/>
      <c r="J167" s="97"/>
      <c r="K167" s="97"/>
      <c r="Q167" s="16"/>
      <c r="V167" s="106"/>
      <c r="W167" s="97"/>
      <c r="X167" s="97"/>
      <c r="Y167" s="97"/>
      <c r="Z167" s="97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</row>
    <row r="168" spans="1:43" s="66" customFormat="1" ht="12.6" customHeight="1" x14ac:dyDescent="0.2">
      <c r="A168" s="16"/>
      <c r="G168" s="97"/>
      <c r="H168" s="97"/>
      <c r="I168" s="97"/>
      <c r="J168" s="97"/>
      <c r="K168" s="97"/>
      <c r="Q168" s="16"/>
      <c r="V168" s="106"/>
      <c r="W168" s="97"/>
      <c r="X168" s="97"/>
      <c r="Y168" s="97"/>
      <c r="Z168" s="97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</row>
    <row r="169" spans="1:43" s="66" customFormat="1" ht="12.6" customHeight="1" x14ac:dyDescent="0.2">
      <c r="A169" s="16"/>
      <c r="G169" s="97"/>
      <c r="H169" s="97"/>
      <c r="I169" s="97"/>
      <c r="J169" s="97"/>
      <c r="K169" s="97"/>
      <c r="Q169" s="16"/>
      <c r="V169" s="106"/>
      <c r="W169" s="97"/>
      <c r="X169" s="97"/>
      <c r="Y169" s="97"/>
      <c r="Z169" s="97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</row>
    <row r="170" spans="1:43" s="66" customFormat="1" ht="12.6" customHeight="1" x14ac:dyDescent="0.2">
      <c r="A170" s="16"/>
      <c r="G170" s="97"/>
      <c r="H170" s="97"/>
      <c r="I170" s="97"/>
      <c r="J170" s="97"/>
      <c r="K170" s="97"/>
      <c r="Q170" s="16"/>
      <c r="V170" s="106"/>
      <c r="W170" s="97"/>
      <c r="X170" s="97"/>
      <c r="Y170" s="97"/>
      <c r="Z170" s="97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</row>
    <row r="171" spans="1:43" s="66" customFormat="1" ht="12.6" customHeight="1" x14ac:dyDescent="0.2">
      <c r="A171" s="16"/>
      <c r="G171" s="97"/>
      <c r="H171" s="97"/>
      <c r="I171" s="97"/>
      <c r="J171" s="97"/>
      <c r="K171" s="97"/>
      <c r="Q171" s="16"/>
      <c r="V171" s="106"/>
      <c r="W171" s="97"/>
      <c r="X171" s="97"/>
      <c r="Y171" s="97"/>
      <c r="Z171" s="97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</row>
    <row r="172" spans="1:43" s="66" customFormat="1" ht="12.6" customHeight="1" x14ac:dyDescent="0.2">
      <c r="A172" s="16"/>
      <c r="G172" s="97"/>
      <c r="H172" s="97"/>
      <c r="I172" s="97"/>
      <c r="J172" s="97"/>
      <c r="K172" s="97"/>
      <c r="Q172" s="16"/>
      <c r="V172" s="106"/>
      <c r="W172" s="97"/>
      <c r="X172" s="97"/>
      <c r="Y172" s="97"/>
      <c r="Z172" s="97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</row>
    <row r="173" spans="1:43" s="66" customFormat="1" ht="12.6" customHeight="1" x14ac:dyDescent="0.2">
      <c r="A173" s="16"/>
      <c r="G173" s="97"/>
      <c r="H173" s="97"/>
      <c r="I173" s="97"/>
      <c r="J173" s="97"/>
      <c r="K173" s="97"/>
      <c r="Q173" s="16"/>
      <c r="V173" s="106"/>
      <c r="W173" s="97"/>
      <c r="X173" s="97"/>
      <c r="Y173" s="97"/>
      <c r="Z173" s="97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</row>
    <row r="174" spans="1:43" s="66" customFormat="1" ht="12.6" customHeight="1" x14ac:dyDescent="0.2">
      <c r="A174" s="16"/>
      <c r="G174" s="97"/>
      <c r="H174" s="97"/>
      <c r="I174" s="97"/>
      <c r="J174" s="97"/>
      <c r="K174" s="97"/>
      <c r="Q174" s="16"/>
      <c r="V174" s="106"/>
      <c r="W174" s="97"/>
      <c r="X174" s="97"/>
      <c r="Y174" s="97"/>
      <c r="Z174" s="97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</row>
    <row r="175" spans="1:43" s="66" customFormat="1" ht="12.6" customHeight="1" x14ac:dyDescent="0.2">
      <c r="A175" s="16"/>
      <c r="G175" s="97"/>
      <c r="H175" s="97"/>
      <c r="I175" s="97"/>
      <c r="J175" s="97"/>
      <c r="K175" s="97"/>
      <c r="Q175" s="16"/>
      <c r="V175" s="106"/>
      <c r="W175" s="97"/>
      <c r="X175" s="97"/>
      <c r="Y175" s="97"/>
      <c r="Z175" s="97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</row>
    <row r="176" spans="1:43" s="66" customFormat="1" ht="12.6" customHeight="1" x14ac:dyDescent="0.2">
      <c r="A176" s="16"/>
      <c r="G176" s="97"/>
      <c r="H176" s="97"/>
      <c r="I176" s="97"/>
      <c r="J176" s="97"/>
      <c r="K176" s="97"/>
      <c r="Q176" s="16"/>
      <c r="V176" s="106"/>
      <c r="W176" s="97"/>
      <c r="X176" s="97"/>
      <c r="Y176" s="97"/>
      <c r="Z176" s="97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</row>
    <row r="177" spans="1:43" s="66" customFormat="1" ht="12.6" customHeight="1" x14ac:dyDescent="0.2">
      <c r="A177" s="16"/>
      <c r="G177" s="97"/>
      <c r="H177" s="97"/>
      <c r="I177" s="97"/>
      <c r="J177" s="97"/>
      <c r="K177" s="97"/>
      <c r="Q177" s="16"/>
      <c r="V177" s="106"/>
      <c r="W177" s="97"/>
      <c r="X177" s="97"/>
      <c r="Y177" s="97"/>
      <c r="Z177" s="97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</row>
    <row r="178" spans="1:43" s="66" customFormat="1" ht="12.6" customHeight="1" x14ac:dyDescent="0.2">
      <c r="A178" s="16"/>
      <c r="G178" s="97"/>
      <c r="H178" s="97"/>
      <c r="I178" s="97"/>
      <c r="J178" s="97"/>
      <c r="K178" s="97"/>
      <c r="Q178" s="16"/>
      <c r="V178" s="106"/>
      <c r="W178" s="97"/>
      <c r="X178" s="97"/>
      <c r="Y178" s="97"/>
      <c r="Z178" s="97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</row>
    <row r="179" spans="1:43" s="66" customFormat="1" ht="12.6" customHeight="1" x14ac:dyDescent="0.2">
      <c r="A179" s="16"/>
      <c r="G179" s="97"/>
      <c r="H179" s="97"/>
      <c r="I179" s="97"/>
      <c r="J179" s="97"/>
      <c r="K179" s="97"/>
      <c r="Q179" s="16"/>
      <c r="V179" s="106"/>
      <c r="W179" s="97"/>
      <c r="X179" s="97"/>
      <c r="Y179" s="97"/>
      <c r="Z179" s="97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</row>
    <row r="180" spans="1:43" s="66" customFormat="1" ht="12.6" customHeight="1" x14ac:dyDescent="0.2">
      <c r="A180" s="16"/>
      <c r="G180" s="97"/>
      <c r="H180" s="97"/>
      <c r="I180" s="97"/>
      <c r="J180" s="97"/>
      <c r="K180" s="97"/>
      <c r="Q180" s="16"/>
      <c r="V180" s="106"/>
      <c r="W180" s="97"/>
      <c r="X180" s="97"/>
      <c r="Y180" s="97"/>
      <c r="Z180" s="97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</row>
    <row r="181" spans="1:43" s="66" customFormat="1" ht="12.6" customHeight="1" x14ac:dyDescent="0.2">
      <c r="A181" s="16"/>
      <c r="G181" s="97"/>
      <c r="H181" s="97"/>
      <c r="I181" s="97"/>
      <c r="J181" s="97"/>
      <c r="K181" s="97"/>
      <c r="Q181" s="16"/>
      <c r="V181" s="106"/>
      <c r="W181" s="97"/>
      <c r="X181" s="97"/>
      <c r="Y181" s="97"/>
      <c r="Z181" s="97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</row>
    <row r="182" spans="1:43" s="66" customFormat="1" ht="12.6" customHeight="1" x14ac:dyDescent="0.2">
      <c r="A182" s="16"/>
      <c r="G182" s="97"/>
      <c r="H182" s="97"/>
      <c r="I182" s="97"/>
      <c r="J182" s="97"/>
      <c r="K182" s="97"/>
      <c r="Q182" s="16"/>
      <c r="V182" s="106"/>
      <c r="W182" s="97"/>
      <c r="X182" s="97"/>
      <c r="Y182" s="97"/>
      <c r="Z182" s="97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</row>
    <row r="183" spans="1:43" s="66" customFormat="1" ht="12.6" customHeight="1" x14ac:dyDescent="0.2">
      <c r="A183" s="16"/>
      <c r="G183" s="97"/>
      <c r="H183" s="97"/>
      <c r="I183" s="97"/>
      <c r="J183" s="97"/>
      <c r="K183" s="97"/>
      <c r="Q183" s="16"/>
      <c r="V183" s="106"/>
      <c r="W183" s="97"/>
      <c r="X183" s="97"/>
      <c r="Y183" s="97"/>
      <c r="Z183" s="97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</row>
    <row r="184" spans="1:43" s="66" customFormat="1" ht="12.6" customHeight="1" x14ac:dyDescent="0.2">
      <c r="A184" s="16"/>
      <c r="G184" s="97"/>
      <c r="H184" s="97"/>
      <c r="I184" s="97"/>
      <c r="J184" s="97"/>
      <c r="K184" s="97"/>
      <c r="Q184" s="16"/>
      <c r="V184" s="106"/>
      <c r="W184" s="97"/>
      <c r="X184" s="97"/>
      <c r="Y184" s="97"/>
      <c r="Z184" s="97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</row>
    <row r="185" spans="1:43" s="66" customFormat="1" ht="12.6" customHeight="1" x14ac:dyDescent="0.2">
      <c r="A185" s="16"/>
      <c r="G185" s="97"/>
      <c r="H185" s="97"/>
      <c r="I185" s="97"/>
      <c r="J185" s="97"/>
      <c r="K185" s="97"/>
      <c r="Q185" s="16"/>
      <c r="V185" s="106"/>
      <c r="W185" s="97"/>
      <c r="X185" s="97"/>
      <c r="Y185" s="97"/>
      <c r="Z185" s="97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</row>
    <row r="186" spans="1:43" s="66" customFormat="1" ht="12.6" customHeight="1" x14ac:dyDescent="0.2">
      <c r="A186" s="16"/>
      <c r="G186" s="97"/>
      <c r="H186" s="97"/>
      <c r="I186" s="97"/>
      <c r="J186" s="97"/>
      <c r="K186" s="97"/>
      <c r="Q186" s="16"/>
      <c r="V186" s="106"/>
      <c r="W186" s="97"/>
      <c r="X186" s="97"/>
      <c r="Y186" s="97"/>
      <c r="Z186" s="97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</row>
    <row r="187" spans="1:43" s="66" customFormat="1" ht="12.6" customHeight="1" x14ac:dyDescent="0.2">
      <c r="A187" s="16"/>
      <c r="G187" s="97"/>
      <c r="H187" s="97"/>
      <c r="I187" s="97"/>
      <c r="J187" s="97"/>
      <c r="K187" s="97"/>
      <c r="Q187" s="16"/>
      <c r="V187" s="106"/>
      <c r="W187" s="97"/>
      <c r="X187" s="97"/>
      <c r="Y187" s="97"/>
      <c r="Z187" s="97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</row>
    <row r="188" spans="1:43" s="66" customFormat="1" ht="12.6" customHeight="1" x14ac:dyDescent="0.2">
      <c r="A188" s="16"/>
      <c r="G188" s="97"/>
      <c r="H188" s="97"/>
      <c r="I188" s="97"/>
      <c r="J188" s="97"/>
      <c r="K188" s="97"/>
      <c r="Q188" s="16"/>
      <c r="V188" s="106"/>
      <c r="W188" s="97"/>
      <c r="X188" s="97"/>
      <c r="Y188" s="97"/>
      <c r="Z188" s="97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</row>
    <row r="189" spans="1:43" s="66" customFormat="1" ht="12.6" customHeight="1" x14ac:dyDescent="0.2">
      <c r="A189" s="16"/>
      <c r="G189" s="97"/>
      <c r="H189" s="97"/>
      <c r="I189" s="97"/>
      <c r="J189" s="97"/>
      <c r="K189" s="97"/>
      <c r="Q189" s="16"/>
      <c r="V189" s="106"/>
      <c r="W189" s="97"/>
      <c r="X189" s="97"/>
      <c r="Y189" s="97"/>
      <c r="Z189" s="97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</row>
    <row r="190" spans="1:43" s="66" customFormat="1" ht="12.6" customHeight="1" x14ac:dyDescent="0.2">
      <c r="A190" s="16"/>
      <c r="G190" s="97"/>
      <c r="H190" s="97"/>
      <c r="I190" s="97"/>
      <c r="J190" s="97"/>
      <c r="K190" s="97"/>
      <c r="Q190" s="16"/>
      <c r="V190" s="106"/>
      <c r="W190" s="97"/>
      <c r="X190" s="97"/>
      <c r="Y190" s="97"/>
      <c r="Z190" s="97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</row>
    <row r="191" spans="1:43" s="66" customFormat="1" ht="12.6" customHeight="1" x14ac:dyDescent="0.2">
      <c r="A191" s="16"/>
      <c r="G191" s="97"/>
      <c r="H191" s="97"/>
      <c r="I191" s="97"/>
      <c r="J191" s="97"/>
      <c r="K191" s="97"/>
      <c r="Q191" s="16"/>
      <c r="V191" s="106"/>
      <c r="W191" s="97"/>
      <c r="X191" s="97"/>
      <c r="Y191" s="97"/>
      <c r="Z191" s="97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</row>
    <row r="192" spans="1:43" s="66" customFormat="1" ht="12.6" customHeight="1" x14ac:dyDescent="0.2">
      <c r="A192" s="16"/>
      <c r="G192" s="97"/>
      <c r="H192" s="97"/>
      <c r="I192" s="97"/>
      <c r="J192" s="97"/>
      <c r="K192" s="97"/>
      <c r="Q192" s="16"/>
      <c r="V192" s="106"/>
      <c r="W192" s="97"/>
      <c r="X192" s="97"/>
      <c r="Y192" s="97"/>
      <c r="Z192" s="97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</row>
    <row r="193" spans="1:43" s="66" customFormat="1" ht="12.6" customHeight="1" x14ac:dyDescent="0.2">
      <c r="A193" s="16"/>
      <c r="G193" s="97"/>
      <c r="H193" s="97"/>
      <c r="I193" s="97"/>
      <c r="J193" s="97"/>
      <c r="K193" s="97"/>
      <c r="Q193" s="16"/>
      <c r="V193" s="106"/>
      <c r="W193" s="97"/>
      <c r="X193" s="97"/>
      <c r="Y193" s="97"/>
      <c r="Z193" s="97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</row>
    <row r="194" spans="1:43" s="66" customFormat="1" ht="12.6" customHeight="1" x14ac:dyDescent="0.2">
      <c r="A194" s="16"/>
      <c r="G194" s="97"/>
      <c r="H194" s="97"/>
      <c r="I194" s="97"/>
      <c r="J194" s="97"/>
      <c r="K194" s="97"/>
      <c r="Q194" s="16"/>
      <c r="V194" s="106"/>
      <c r="W194" s="97"/>
      <c r="X194" s="97"/>
      <c r="Y194" s="97"/>
      <c r="Z194" s="97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</row>
    <row r="195" spans="1:43" s="66" customFormat="1" ht="12.6" customHeight="1" x14ac:dyDescent="0.2">
      <c r="A195" s="16"/>
      <c r="G195" s="97"/>
      <c r="H195" s="97"/>
      <c r="I195" s="97"/>
      <c r="J195" s="97"/>
      <c r="K195" s="97"/>
      <c r="Q195" s="16"/>
      <c r="V195" s="106"/>
      <c r="W195" s="97"/>
      <c r="X195" s="97"/>
      <c r="Y195" s="97"/>
      <c r="Z195" s="97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</row>
    <row r="196" spans="1:43" s="66" customFormat="1" ht="12.6" customHeight="1" x14ac:dyDescent="0.2">
      <c r="A196" s="16"/>
      <c r="G196" s="97"/>
      <c r="H196" s="97"/>
      <c r="I196" s="97"/>
      <c r="J196" s="97"/>
      <c r="K196" s="97"/>
      <c r="Q196" s="16"/>
      <c r="V196" s="106"/>
      <c r="W196" s="97"/>
      <c r="X196" s="97"/>
      <c r="Y196" s="97"/>
      <c r="Z196" s="97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</row>
    <row r="197" spans="1:43" s="66" customFormat="1" ht="12.6" customHeight="1" x14ac:dyDescent="0.2">
      <c r="A197" s="16"/>
      <c r="G197" s="97"/>
      <c r="H197" s="97"/>
      <c r="I197" s="97"/>
      <c r="J197" s="97"/>
      <c r="K197" s="97"/>
      <c r="Q197" s="16"/>
      <c r="V197" s="106"/>
      <c r="W197" s="97"/>
      <c r="X197" s="97"/>
      <c r="Y197" s="97"/>
      <c r="Z197" s="97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</row>
    <row r="198" spans="1:43" s="66" customFormat="1" ht="12.6" customHeight="1" x14ac:dyDescent="0.2">
      <c r="A198" s="16"/>
      <c r="G198" s="97"/>
      <c r="H198" s="97"/>
      <c r="I198" s="97"/>
      <c r="J198" s="97"/>
      <c r="K198" s="97"/>
      <c r="Q198" s="16"/>
      <c r="V198" s="106"/>
      <c r="W198" s="97"/>
      <c r="X198" s="97"/>
      <c r="Y198" s="97"/>
      <c r="Z198" s="97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</row>
    <row r="199" spans="1:43" s="66" customFormat="1" ht="12.6" customHeight="1" x14ac:dyDescent="0.2">
      <c r="A199" s="16"/>
      <c r="G199" s="97"/>
      <c r="H199" s="97"/>
      <c r="I199" s="97"/>
      <c r="J199" s="97"/>
      <c r="K199" s="97"/>
      <c r="Q199" s="16"/>
      <c r="V199" s="106"/>
      <c r="W199" s="97"/>
      <c r="X199" s="97"/>
      <c r="Y199" s="97"/>
      <c r="Z199" s="97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</row>
    <row r="200" spans="1:43" s="66" customFormat="1" ht="12.6" customHeight="1" x14ac:dyDescent="0.2">
      <c r="A200" s="16"/>
      <c r="G200" s="97"/>
      <c r="H200" s="97"/>
      <c r="I200" s="97"/>
      <c r="J200" s="97"/>
      <c r="K200" s="97"/>
      <c r="Q200" s="16"/>
      <c r="V200" s="106"/>
      <c r="W200" s="97"/>
      <c r="X200" s="97"/>
      <c r="Y200" s="97"/>
      <c r="Z200" s="97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</row>
    <row r="201" spans="1:43" s="66" customFormat="1" ht="12.6" customHeight="1" x14ac:dyDescent="0.2">
      <c r="A201" s="16"/>
      <c r="G201" s="97"/>
      <c r="H201" s="97"/>
      <c r="I201" s="97"/>
      <c r="J201" s="97"/>
      <c r="K201" s="97"/>
      <c r="Q201" s="16"/>
      <c r="V201" s="106"/>
      <c r="W201" s="97"/>
      <c r="X201" s="97"/>
      <c r="Y201" s="97"/>
      <c r="Z201" s="97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</row>
    <row r="202" spans="1:43" s="66" customFormat="1" ht="12.6" customHeight="1" x14ac:dyDescent="0.2">
      <c r="A202" s="16"/>
      <c r="G202" s="97"/>
      <c r="H202" s="97"/>
      <c r="I202" s="97"/>
      <c r="J202" s="97"/>
      <c r="K202" s="97"/>
      <c r="Q202" s="16"/>
      <c r="V202" s="106"/>
      <c r="W202" s="97"/>
      <c r="X202" s="97"/>
      <c r="Y202" s="97"/>
      <c r="Z202" s="97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</row>
    <row r="203" spans="1:43" s="66" customFormat="1" ht="12.6" customHeight="1" x14ac:dyDescent="0.2">
      <c r="A203" s="16"/>
      <c r="G203" s="97"/>
      <c r="H203" s="97"/>
      <c r="I203" s="97"/>
      <c r="J203" s="97"/>
      <c r="K203" s="97"/>
      <c r="Q203" s="16"/>
      <c r="V203" s="106"/>
      <c r="W203" s="97"/>
      <c r="X203" s="97"/>
      <c r="Y203" s="97"/>
      <c r="Z203" s="97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</row>
    <row r="204" spans="1:43" s="66" customFormat="1" ht="12.6" customHeight="1" x14ac:dyDescent="0.2">
      <c r="A204" s="16"/>
      <c r="G204" s="97"/>
      <c r="H204" s="97"/>
      <c r="I204" s="97"/>
      <c r="J204" s="97"/>
      <c r="K204" s="97"/>
      <c r="Q204" s="16"/>
      <c r="V204" s="106"/>
      <c r="W204" s="97"/>
      <c r="X204" s="97"/>
      <c r="Y204" s="97"/>
      <c r="Z204" s="97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</row>
    <row r="205" spans="1:43" s="66" customFormat="1" ht="12.6" customHeight="1" x14ac:dyDescent="0.2">
      <c r="A205" s="16"/>
      <c r="G205" s="97"/>
      <c r="H205" s="97"/>
      <c r="I205" s="97"/>
      <c r="J205" s="97"/>
      <c r="K205" s="97"/>
      <c r="Q205" s="16"/>
      <c r="V205" s="106"/>
      <c r="W205" s="97"/>
      <c r="X205" s="97"/>
      <c r="Y205" s="97"/>
      <c r="Z205" s="97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</row>
    <row r="206" spans="1:43" s="66" customFormat="1" ht="12.6" customHeight="1" x14ac:dyDescent="0.2">
      <c r="A206" s="16"/>
      <c r="G206" s="97"/>
      <c r="H206" s="97"/>
      <c r="I206" s="97"/>
      <c r="J206" s="97"/>
      <c r="K206" s="97"/>
      <c r="Q206" s="16"/>
      <c r="V206" s="106"/>
      <c r="W206" s="97"/>
      <c r="X206" s="97"/>
      <c r="Y206" s="97"/>
      <c r="Z206" s="97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</row>
    <row r="207" spans="1:43" s="66" customFormat="1" ht="12.6" customHeight="1" x14ac:dyDescent="0.2">
      <c r="A207" s="16"/>
      <c r="G207" s="97"/>
      <c r="H207" s="97"/>
      <c r="I207" s="97"/>
      <c r="J207" s="97"/>
      <c r="K207" s="97"/>
      <c r="Q207" s="16"/>
      <c r="V207" s="106"/>
      <c r="W207" s="97"/>
      <c r="X207" s="97"/>
      <c r="Y207" s="97"/>
      <c r="Z207" s="97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</row>
    <row r="208" spans="1:43" s="66" customFormat="1" ht="12.6" customHeight="1" x14ac:dyDescent="0.2">
      <c r="A208" s="16"/>
      <c r="G208" s="97"/>
      <c r="H208" s="97"/>
      <c r="I208" s="97"/>
      <c r="J208" s="97"/>
      <c r="K208" s="97"/>
      <c r="Q208" s="16"/>
      <c r="V208" s="106"/>
      <c r="W208" s="97"/>
      <c r="X208" s="97"/>
      <c r="Y208" s="97"/>
      <c r="Z208" s="97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</row>
    <row r="209" spans="1:43" s="66" customFormat="1" ht="12.6" customHeight="1" x14ac:dyDescent="0.2">
      <c r="A209" s="16"/>
      <c r="G209" s="97"/>
      <c r="H209" s="97"/>
      <c r="I209" s="97"/>
      <c r="J209" s="97"/>
      <c r="K209" s="97"/>
      <c r="Q209" s="16"/>
      <c r="V209" s="106"/>
      <c r="W209" s="97"/>
      <c r="X209" s="97"/>
      <c r="Y209" s="97"/>
      <c r="Z209" s="97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</row>
    <row r="210" spans="1:43" s="66" customFormat="1" ht="12.6" customHeight="1" x14ac:dyDescent="0.2">
      <c r="A210" s="16"/>
      <c r="G210" s="97"/>
      <c r="H210" s="97"/>
      <c r="I210" s="97"/>
      <c r="J210" s="97"/>
      <c r="K210" s="97"/>
      <c r="Q210" s="16"/>
      <c r="V210" s="106"/>
      <c r="W210" s="97"/>
      <c r="X210" s="97"/>
      <c r="Y210" s="97"/>
      <c r="Z210" s="97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</row>
    <row r="211" spans="1:43" s="66" customFormat="1" ht="12.6" customHeight="1" x14ac:dyDescent="0.2">
      <c r="A211" s="16"/>
      <c r="G211" s="97"/>
      <c r="H211" s="97"/>
      <c r="I211" s="97"/>
      <c r="J211" s="97"/>
      <c r="K211" s="97"/>
      <c r="Q211" s="16"/>
      <c r="V211" s="106"/>
      <c r="W211" s="97"/>
      <c r="X211" s="97"/>
      <c r="Y211" s="97"/>
      <c r="Z211" s="97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</row>
    <row r="212" spans="1:43" s="66" customFormat="1" ht="12.6" customHeight="1" x14ac:dyDescent="0.2">
      <c r="A212" s="16"/>
      <c r="G212" s="97"/>
      <c r="H212" s="97"/>
      <c r="I212" s="97"/>
      <c r="J212" s="97"/>
      <c r="K212" s="97"/>
      <c r="Q212" s="16"/>
      <c r="V212" s="106"/>
      <c r="W212" s="97"/>
      <c r="X212" s="97"/>
      <c r="Y212" s="97"/>
      <c r="Z212" s="97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</row>
    <row r="213" spans="1:43" s="66" customFormat="1" ht="12.6" customHeight="1" x14ac:dyDescent="0.2">
      <c r="A213" s="16"/>
      <c r="G213" s="97"/>
      <c r="H213" s="97"/>
      <c r="I213" s="97"/>
      <c r="J213" s="97"/>
      <c r="K213" s="97"/>
      <c r="Q213" s="16"/>
      <c r="V213" s="106"/>
      <c r="W213" s="97"/>
      <c r="X213" s="97"/>
      <c r="Y213" s="97"/>
      <c r="Z213" s="97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</row>
    <row r="214" spans="1:43" s="66" customFormat="1" ht="12.6" customHeight="1" x14ac:dyDescent="0.2">
      <c r="A214" s="16"/>
      <c r="G214" s="97"/>
      <c r="H214" s="97"/>
      <c r="I214" s="97"/>
      <c r="J214" s="97"/>
      <c r="K214" s="97"/>
      <c r="Q214" s="16"/>
      <c r="V214" s="106"/>
      <c r="W214" s="97"/>
      <c r="X214" s="97"/>
      <c r="Y214" s="97"/>
      <c r="Z214" s="97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</row>
    <row r="215" spans="1:43" s="66" customFormat="1" ht="12.6" customHeight="1" x14ac:dyDescent="0.2">
      <c r="A215" s="16"/>
      <c r="G215" s="97"/>
      <c r="H215" s="97"/>
      <c r="I215" s="97"/>
      <c r="J215" s="97"/>
      <c r="K215" s="97"/>
      <c r="Q215" s="16"/>
      <c r="V215" s="106"/>
      <c r="W215" s="97"/>
      <c r="X215" s="97"/>
      <c r="Y215" s="97"/>
      <c r="Z215" s="97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</row>
    <row r="216" spans="1:43" s="66" customFormat="1" ht="12.6" customHeight="1" x14ac:dyDescent="0.2">
      <c r="A216" s="16"/>
      <c r="G216" s="97"/>
      <c r="H216" s="97"/>
      <c r="I216" s="97"/>
      <c r="J216" s="97"/>
      <c r="K216" s="97"/>
      <c r="Q216" s="16"/>
      <c r="V216" s="106"/>
      <c r="W216" s="97"/>
      <c r="X216" s="97"/>
      <c r="Y216" s="97"/>
      <c r="Z216" s="97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</row>
    <row r="217" spans="1:43" s="66" customFormat="1" ht="12.6" customHeight="1" x14ac:dyDescent="0.2">
      <c r="A217" s="16"/>
      <c r="G217" s="97"/>
      <c r="H217" s="97"/>
      <c r="I217" s="97"/>
      <c r="J217" s="97"/>
      <c r="K217" s="97"/>
      <c r="Q217" s="16"/>
      <c r="V217" s="106"/>
      <c r="W217" s="97"/>
      <c r="X217" s="97"/>
      <c r="Y217" s="97"/>
      <c r="Z217" s="97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</row>
    <row r="218" spans="1:43" s="66" customFormat="1" ht="12.6" customHeight="1" x14ac:dyDescent="0.2">
      <c r="A218" s="16"/>
      <c r="G218" s="97"/>
      <c r="H218" s="97"/>
      <c r="I218" s="97"/>
      <c r="J218" s="97"/>
      <c r="K218" s="97"/>
      <c r="Q218" s="16"/>
      <c r="V218" s="106"/>
      <c r="W218" s="97"/>
      <c r="X218" s="97"/>
      <c r="Y218" s="97"/>
      <c r="Z218" s="97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</row>
    <row r="219" spans="1:43" s="66" customFormat="1" ht="12.6" customHeight="1" x14ac:dyDescent="0.2">
      <c r="A219" s="16"/>
      <c r="G219" s="97"/>
      <c r="H219" s="97"/>
      <c r="I219" s="97"/>
      <c r="J219" s="97"/>
      <c r="K219" s="97"/>
      <c r="Q219" s="16"/>
      <c r="V219" s="106"/>
      <c r="W219" s="97"/>
      <c r="X219" s="97"/>
      <c r="Y219" s="97"/>
      <c r="Z219" s="97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</row>
    <row r="220" spans="1:43" s="66" customFormat="1" ht="12.6" customHeight="1" x14ac:dyDescent="0.2">
      <c r="A220" s="16"/>
      <c r="G220" s="97"/>
      <c r="H220" s="97"/>
      <c r="I220" s="97"/>
      <c r="J220" s="97"/>
      <c r="K220" s="97"/>
      <c r="Q220" s="16"/>
      <c r="V220" s="106"/>
      <c r="W220" s="97"/>
      <c r="X220" s="97"/>
      <c r="Y220" s="97"/>
      <c r="Z220" s="97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</row>
    <row r="221" spans="1:43" s="66" customFormat="1" ht="12.6" customHeight="1" x14ac:dyDescent="0.2">
      <c r="A221" s="16"/>
      <c r="G221" s="97"/>
      <c r="H221" s="97"/>
      <c r="I221" s="97"/>
      <c r="J221" s="97"/>
      <c r="K221" s="97"/>
      <c r="Q221" s="16"/>
      <c r="V221" s="106"/>
      <c r="W221" s="97"/>
      <c r="X221" s="97"/>
      <c r="Y221" s="97"/>
      <c r="Z221" s="97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</row>
    <row r="222" spans="1:43" s="66" customFormat="1" ht="12.6" customHeight="1" x14ac:dyDescent="0.2">
      <c r="A222" s="16"/>
      <c r="G222" s="97"/>
      <c r="H222" s="97"/>
      <c r="I222" s="97"/>
      <c r="J222" s="97"/>
      <c r="K222" s="97"/>
      <c r="Q222" s="16"/>
      <c r="V222" s="106"/>
      <c r="W222" s="97"/>
      <c r="X222" s="97"/>
      <c r="Y222" s="97"/>
      <c r="Z222" s="97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</row>
    <row r="223" spans="1:43" s="66" customFormat="1" ht="12.6" customHeight="1" x14ac:dyDescent="0.2">
      <c r="A223" s="16"/>
      <c r="G223" s="97"/>
      <c r="H223" s="97"/>
      <c r="I223" s="97"/>
      <c r="J223" s="97"/>
      <c r="K223" s="97"/>
      <c r="Q223" s="16"/>
      <c r="V223" s="106"/>
      <c r="W223" s="97"/>
      <c r="X223" s="97"/>
      <c r="Y223" s="97"/>
      <c r="Z223" s="97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</row>
    <row r="224" spans="1:43" s="66" customFormat="1" ht="12.6" customHeight="1" x14ac:dyDescent="0.2">
      <c r="A224" s="16"/>
      <c r="G224" s="97"/>
      <c r="H224" s="97"/>
      <c r="I224" s="97"/>
      <c r="J224" s="97"/>
      <c r="K224" s="97"/>
      <c r="Q224" s="16"/>
      <c r="V224" s="106"/>
      <c r="W224" s="97"/>
      <c r="X224" s="97"/>
      <c r="Y224" s="97"/>
      <c r="Z224" s="97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</row>
    <row r="225" spans="1:43" s="66" customFormat="1" ht="12.6" customHeight="1" x14ac:dyDescent="0.2">
      <c r="A225" s="16"/>
      <c r="G225" s="97"/>
      <c r="H225" s="97"/>
      <c r="I225" s="97"/>
      <c r="J225" s="97"/>
      <c r="K225" s="97"/>
      <c r="Q225" s="16"/>
      <c r="V225" s="106"/>
      <c r="W225" s="97"/>
      <c r="X225" s="97"/>
      <c r="Y225" s="97"/>
      <c r="Z225" s="97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</row>
    <row r="226" spans="1:43" s="66" customFormat="1" ht="12.6" customHeight="1" x14ac:dyDescent="0.2">
      <c r="A226" s="16"/>
      <c r="G226" s="97"/>
      <c r="H226" s="97"/>
      <c r="I226" s="97"/>
      <c r="J226" s="97"/>
      <c r="K226" s="97"/>
      <c r="Q226" s="16"/>
      <c r="V226" s="106"/>
      <c r="W226" s="97"/>
      <c r="X226" s="97"/>
      <c r="Y226" s="97"/>
      <c r="Z226" s="97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</row>
    <row r="227" spans="1:43" s="66" customFormat="1" ht="12.6" customHeight="1" x14ac:dyDescent="0.2">
      <c r="A227" s="16"/>
      <c r="G227" s="97"/>
      <c r="H227" s="97"/>
      <c r="I227" s="97"/>
      <c r="J227" s="97"/>
      <c r="K227" s="97"/>
      <c r="Q227" s="16"/>
      <c r="V227" s="106"/>
      <c r="W227" s="97"/>
      <c r="X227" s="97"/>
      <c r="Y227" s="97"/>
      <c r="Z227" s="97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</row>
    <row r="228" spans="1:43" s="66" customFormat="1" ht="12.6" customHeight="1" x14ac:dyDescent="0.2">
      <c r="A228" s="16"/>
      <c r="G228" s="97"/>
      <c r="H228" s="97"/>
      <c r="I228" s="97"/>
      <c r="J228" s="97"/>
      <c r="K228" s="97"/>
      <c r="Q228" s="16"/>
      <c r="V228" s="106"/>
      <c r="W228" s="97"/>
      <c r="X228" s="97"/>
      <c r="Y228" s="97"/>
      <c r="Z228" s="97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</row>
    <row r="229" spans="1:43" s="66" customFormat="1" ht="12.6" customHeight="1" x14ac:dyDescent="0.2">
      <c r="A229" s="16"/>
      <c r="G229" s="97"/>
      <c r="H229" s="97"/>
      <c r="I229" s="97"/>
      <c r="J229" s="97"/>
      <c r="K229" s="97"/>
      <c r="Q229" s="16"/>
      <c r="V229" s="106"/>
      <c r="W229" s="97"/>
      <c r="X229" s="97"/>
      <c r="Y229" s="97"/>
      <c r="Z229" s="97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</row>
    <row r="230" spans="1:43" s="66" customFormat="1" ht="12.6" customHeight="1" x14ac:dyDescent="0.2">
      <c r="A230" s="16"/>
      <c r="G230" s="97"/>
      <c r="H230" s="97"/>
      <c r="I230" s="97"/>
      <c r="J230" s="97"/>
      <c r="K230" s="97"/>
      <c r="Q230" s="16"/>
      <c r="V230" s="106"/>
      <c r="W230" s="97"/>
      <c r="X230" s="97"/>
      <c r="Y230" s="97"/>
      <c r="Z230" s="97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</row>
    <row r="231" spans="1:43" s="66" customFormat="1" ht="12.6" customHeight="1" x14ac:dyDescent="0.2">
      <c r="A231" s="16"/>
      <c r="G231" s="97"/>
      <c r="H231" s="97"/>
      <c r="I231" s="97"/>
      <c r="J231" s="97"/>
      <c r="K231" s="97"/>
      <c r="Q231" s="16"/>
      <c r="V231" s="106"/>
      <c r="W231" s="97"/>
      <c r="X231" s="97"/>
      <c r="Y231" s="97"/>
      <c r="Z231" s="97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</row>
    <row r="232" spans="1:43" s="66" customFormat="1" ht="12.6" customHeight="1" x14ac:dyDescent="0.2">
      <c r="A232" s="16"/>
      <c r="G232" s="97"/>
      <c r="H232" s="97"/>
      <c r="I232" s="97"/>
      <c r="J232" s="97"/>
      <c r="K232" s="97"/>
      <c r="Q232" s="16"/>
      <c r="V232" s="106"/>
      <c r="W232" s="97"/>
      <c r="X232" s="97"/>
      <c r="Y232" s="97"/>
      <c r="Z232" s="97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</row>
    <row r="233" spans="1:43" s="66" customFormat="1" ht="12.6" customHeight="1" x14ac:dyDescent="0.2">
      <c r="A233" s="16"/>
      <c r="G233" s="97"/>
      <c r="H233" s="97"/>
      <c r="I233" s="97"/>
      <c r="J233" s="97"/>
      <c r="K233" s="97"/>
      <c r="Q233" s="16"/>
      <c r="V233" s="106"/>
      <c r="W233" s="97"/>
      <c r="X233" s="97"/>
      <c r="Y233" s="97"/>
      <c r="Z233" s="97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</row>
    <row r="234" spans="1:43" s="66" customFormat="1" ht="12.6" customHeight="1" x14ac:dyDescent="0.2">
      <c r="A234" s="16"/>
      <c r="G234" s="97"/>
      <c r="H234" s="97"/>
      <c r="I234" s="97"/>
      <c r="J234" s="97"/>
      <c r="K234" s="97"/>
      <c r="Q234" s="16"/>
      <c r="V234" s="106"/>
      <c r="W234" s="97"/>
      <c r="X234" s="97"/>
      <c r="Y234" s="97"/>
      <c r="Z234" s="97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</row>
    <row r="235" spans="1:43" s="66" customFormat="1" ht="12.6" customHeight="1" x14ac:dyDescent="0.2">
      <c r="A235" s="16"/>
      <c r="G235" s="97"/>
      <c r="H235" s="97"/>
      <c r="I235" s="97"/>
      <c r="J235" s="97"/>
      <c r="K235" s="97"/>
      <c r="Q235" s="16"/>
      <c r="V235" s="106"/>
      <c r="W235" s="97"/>
      <c r="X235" s="97"/>
      <c r="Y235" s="97"/>
      <c r="Z235" s="97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</row>
    <row r="236" spans="1:43" s="66" customFormat="1" ht="12.6" customHeight="1" x14ac:dyDescent="0.2">
      <c r="A236" s="16"/>
      <c r="G236" s="97"/>
      <c r="H236" s="97"/>
      <c r="I236" s="97"/>
      <c r="J236" s="97"/>
      <c r="K236" s="97"/>
      <c r="Q236" s="16"/>
      <c r="V236" s="106"/>
      <c r="W236" s="97"/>
      <c r="X236" s="97"/>
      <c r="Y236" s="97"/>
      <c r="Z236" s="97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</row>
    <row r="237" spans="1:43" s="66" customFormat="1" ht="12.6" customHeight="1" x14ac:dyDescent="0.2">
      <c r="A237" s="16"/>
      <c r="G237" s="97"/>
      <c r="H237" s="97"/>
      <c r="I237" s="97"/>
      <c r="J237" s="97"/>
      <c r="K237" s="97"/>
      <c r="Q237" s="16"/>
      <c r="V237" s="106"/>
      <c r="W237" s="97"/>
      <c r="X237" s="97"/>
      <c r="Y237" s="97"/>
      <c r="Z237" s="97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</row>
    <row r="238" spans="1:43" s="66" customFormat="1" ht="12.6" customHeight="1" x14ac:dyDescent="0.2">
      <c r="A238" s="16"/>
      <c r="G238" s="97"/>
      <c r="H238" s="97"/>
      <c r="I238" s="97"/>
      <c r="J238" s="97"/>
      <c r="K238" s="97"/>
      <c r="Q238" s="16"/>
      <c r="V238" s="106"/>
      <c r="W238" s="97"/>
      <c r="X238" s="97"/>
      <c r="Y238" s="97"/>
      <c r="Z238" s="97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</row>
    <row r="239" spans="1:43" s="66" customFormat="1" ht="12.6" customHeight="1" x14ac:dyDescent="0.2">
      <c r="A239" s="16"/>
      <c r="G239" s="97"/>
      <c r="H239" s="97"/>
      <c r="I239" s="97"/>
      <c r="J239" s="97"/>
      <c r="K239" s="97"/>
      <c r="Q239" s="16"/>
      <c r="V239" s="106"/>
      <c r="W239" s="97"/>
      <c r="X239" s="97"/>
      <c r="Y239" s="97"/>
      <c r="Z239" s="97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</row>
    <row r="240" spans="1:43" s="66" customFormat="1" ht="12.6" customHeight="1" x14ac:dyDescent="0.2">
      <c r="A240" s="16"/>
      <c r="G240" s="97"/>
      <c r="H240" s="97"/>
      <c r="I240" s="97"/>
      <c r="J240" s="97"/>
      <c r="K240" s="97"/>
      <c r="Q240" s="16"/>
      <c r="V240" s="106"/>
      <c r="W240" s="97"/>
      <c r="X240" s="97"/>
      <c r="Y240" s="97"/>
      <c r="Z240" s="97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</row>
    <row r="241" spans="1:43" s="66" customFormat="1" ht="12.6" customHeight="1" x14ac:dyDescent="0.2">
      <c r="A241" s="16"/>
      <c r="G241" s="97"/>
      <c r="H241" s="97"/>
      <c r="I241" s="97"/>
      <c r="J241" s="97"/>
      <c r="K241" s="97"/>
      <c r="Q241" s="16"/>
      <c r="V241" s="106"/>
      <c r="W241" s="97"/>
      <c r="X241" s="97"/>
      <c r="Y241" s="97"/>
      <c r="Z241" s="97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</row>
    <row r="242" spans="1:43" s="66" customFormat="1" ht="12.6" customHeight="1" x14ac:dyDescent="0.2">
      <c r="A242" s="16"/>
      <c r="G242" s="97"/>
      <c r="H242" s="97"/>
      <c r="I242" s="97"/>
      <c r="J242" s="97"/>
      <c r="K242" s="97"/>
      <c r="Q242" s="16"/>
      <c r="V242" s="106"/>
      <c r="W242" s="97"/>
      <c r="X242" s="97"/>
      <c r="Y242" s="97"/>
      <c r="Z242" s="97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</row>
    <row r="243" spans="1:43" s="66" customFormat="1" ht="12.6" customHeight="1" x14ac:dyDescent="0.2">
      <c r="A243" s="16"/>
      <c r="G243" s="97"/>
      <c r="H243" s="97"/>
      <c r="I243" s="97"/>
      <c r="J243" s="97"/>
      <c r="K243" s="97"/>
      <c r="Q243" s="16"/>
      <c r="V243" s="106"/>
      <c r="W243" s="97"/>
      <c r="X243" s="97"/>
      <c r="Y243" s="97"/>
      <c r="Z243" s="97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</row>
    <row r="244" spans="1:43" s="66" customFormat="1" ht="12.6" customHeight="1" x14ac:dyDescent="0.2">
      <c r="A244" s="16"/>
      <c r="G244" s="97"/>
      <c r="H244" s="97"/>
      <c r="I244" s="97"/>
      <c r="J244" s="97"/>
      <c r="K244" s="97"/>
      <c r="Q244" s="16"/>
      <c r="V244" s="106"/>
      <c r="W244" s="97"/>
      <c r="X244" s="97"/>
      <c r="Y244" s="97"/>
      <c r="Z244" s="97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</row>
    <row r="245" spans="1:43" s="66" customFormat="1" ht="12.6" customHeight="1" x14ac:dyDescent="0.2">
      <c r="A245" s="16"/>
      <c r="G245" s="97"/>
      <c r="H245" s="97"/>
      <c r="I245" s="97"/>
      <c r="J245" s="97"/>
      <c r="K245" s="97"/>
      <c r="Q245" s="16"/>
      <c r="V245" s="106"/>
      <c r="W245" s="97"/>
      <c r="X245" s="97"/>
      <c r="Y245" s="97"/>
      <c r="Z245" s="97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</row>
    <row r="246" spans="1:43" s="66" customFormat="1" ht="12.6" customHeight="1" x14ac:dyDescent="0.2">
      <c r="A246" s="16"/>
      <c r="G246" s="97"/>
      <c r="H246" s="97"/>
      <c r="I246" s="97"/>
      <c r="J246" s="97"/>
      <c r="K246" s="97"/>
      <c r="Q246" s="16"/>
      <c r="V246" s="106"/>
      <c r="W246" s="97"/>
      <c r="X246" s="97"/>
      <c r="Y246" s="97"/>
      <c r="Z246" s="97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</row>
    <row r="247" spans="1:43" s="66" customFormat="1" ht="12.6" customHeight="1" x14ac:dyDescent="0.2">
      <c r="A247" s="16"/>
      <c r="G247" s="97"/>
      <c r="H247" s="97"/>
      <c r="I247" s="97"/>
      <c r="J247" s="97"/>
      <c r="K247" s="97"/>
      <c r="Q247" s="16"/>
      <c r="V247" s="106"/>
      <c r="W247" s="97"/>
      <c r="X247" s="97"/>
      <c r="Y247" s="97"/>
      <c r="Z247" s="97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</row>
    <row r="248" spans="1:43" s="66" customFormat="1" ht="12.6" customHeight="1" x14ac:dyDescent="0.2">
      <c r="A248" s="16"/>
      <c r="G248" s="97"/>
      <c r="H248" s="97"/>
      <c r="I248" s="97"/>
      <c r="J248" s="97"/>
      <c r="K248" s="97"/>
      <c r="Q248" s="16"/>
      <c r="V248" s="106"/>
      <c r="W248" s="97"/>
      <c r="X248" s="97"/>
      <c r="Y248" s="97"/>
      <c r="Z248" s="97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</row>
    <row r="249" spans="1:43" s="66" customFormat="1" ht="12.6" customHeight="1" x14ac:dyDescent="0.2">
      <c r="A249" s="16"/>
      <c r="G249" s="97"/>
      <c r="H249" s="97"/>
      <c r="I249" s="97"/>
      <c r="J249" s="97"/>
      <c r="K249" s="97"/>
      <c r="Q249" s="16"/>
      <c r="V249" s="106"/>
      <c r="W249" s="97"/>
      <c r="X249" s="97"/>
      <c r="Y249" s="97"/>
      <c r="Z249" s="97"/>
      <c r="AF249" s="16"/>
      <c r="AG249" s="16"/>
      <c r="AH249" s="46"/>
      <c r="AI249" s="46"/>
      <c r="AJ249" s="46"/>
      <c r="AK249" s="46"/>
      <c r="AL249" s="46"/>
      <c r="AM249" s="46"/>
      <c r="AN249" s="46"/>
      <c r="AO249" s="46"/>
      <c r="AP249" s="46"/>
      <c r="AQ249" s="31"/>
    </row>
    <row r="250" spans="1:43" s="66" customFormat="1" ht="12.6" customHeight="1" x14ac:dyDescent="0.2">
      <c r="A250" s="16"/>
      <c r="G250" s="97"/>
      <c r="H250" s="97"/>
      <c r="I250" s="97"/>
      <c r="J250" s="97"/>
      <c r="K250" s="97"/>
      <c r="Q250" s="16"/>
      <c r="V250" s="106"/>
      <c r="W250" s="97"/>
      <c r="X250" s="97"/>
      <c r="Y250" s="97"/>
      <c r="Z250" s="97"/>
      <c r="AF250" s="16"/>
      <c r="AG250" s="16"/>
      <c r="AH250" s="30"/>
      <c r="AI250" s="30"/>
      <c r="AJ250" s="30"/>
      <c r="AK250" s="30"/>
      <c r="AL250" s="30"/>
      <c r="AM250" s="30"/>
      <c r="AN250" s="30"/>
      <c r="AO250" s="30"/>
      <c r="AP250" s="30"/>
      <c r="AQ250" s="31"/>
    </row>
    <row r="251" spans="1:43" s="66" customFormat="1" ht="12.6" customHeight="1" x14ac:dyDescent="0.2">
      <c r="A251" s="16"/>
      <c r="G251" s="97"/>
      <c r="H251" s="97"/>
      <c r="I251" s="97"/>
      <c r="J251" s="97"/>
      <c r="K251" s="97"/>
      <c r="Q251" s="16"/>
      <c r="V251" s="106"/>
      <c r="W251" s="97"/>
      <c r="X251" s="97"/>
      <c r="Y251" s="97"/>
      <c r="Z251" s="97"/>
      <c r="AF251" s="16"/>
      <c r="AG251" s="16"/>
      <c r="AH251" s="30"/>
      <c r="AI251" s="30"/>
      <c r="AJ251" s="30"/>
      <c r="AK251" s="30"/>
      <c r="AL251" s="30"/>
      <c r="AM251" s="30"/>
      <c r="AN251" s="30"/>
      <c r="AO251" s="30"/>
      <c r="AP251" s="30"/>
      <c r="AQ251" s="31"/>
    </row>
    <row r="252" spans="1:43" s="66" customFormat="1" ht="12.6" customHeight="1" x14ac:dyDescent="0.2">
      <c r="A252" s="16"/>
      <c r="G252" s="97"/>
      <c r="H252" s="97"/>
      <c r="I252" s="97"/>
      <c r="J252" s="97"/>
      <c r="K252" s="97"/>
      <c r="Q252" s="16"/>
      <c r="V252" s="106"/>
      <c r="W252" s="97"/>
      <c r="X252" s="97"/>
      <c r="Y252" s="97"/>
      <c r="Z252" s="97"/>
      <c r="AF252" s="16"/>
      <c r="AG252" s="16"/>
      <c r="AH252" s="30"/>
      <c r="AI252" s="30"/>
      <c r="AJ252" s="30"/>
      <c r="AK252" s="30"/>
      <c r="AL252" s="30"/>
      <c r="AM252" s="30"/>
      <c r="AN252" s="30"/>
      <c r="AO252" s="30"/>
      <c r="AP252" s="30"/>
      <c r="AQ252" s="31"/>
    </row>
    <row r="253" spans="1:43" s="66" customFormat="1" ht="12.6" customHeight="1" x14ac:dyDescent="0.2">
      <c r="A253" s="16"/>
      <c r="G253" s="97"/>
      <c r="H253" s="97"/>
      <c r="I253" s="97"/>
      <c r="J253" s="97"/>
      <c r="K253" s="97"/>
      <c r="Q253" s="16"/>
      <c r="V253" s="106"/>
      <c r="W253" s="97"/>
      <c r="X253" s="97"/>
      <c r="Y253" s="97"/>
      <c r="Z253" s="97"/>
      <c r="AF253" s="16"/>
      <c r="AG253" s="16"/>
      <c r="AH253" s="30"/>
      <c r="AI253" s="30"/>
      <c r="AJ253" s="30"/>
      <c r="AK253" s="30"/>
      <c r="AL253" s="30"/>
      <c r="AM253" s="30"/>
      <c r="AN253" s="30"/>
      <c r="AO253" s="30"/>
      <c r="AP253" s="30"/>
      <c r="AQ253" s="31"/>
    </row>
    <row r="254" spans="1:43" s="66" customFormat="1" ht="12.6" customHeight="1" x14ac:dyDescent="0.2">
      <c r="A254" s="16"/>
      <c r="G254" s="97"/>
      <c r="H254" s="97"/>
      <c r="I254" s="97"/>
      <c r="J254" s="97"/>
      <c r="K254" s="97"/>
      <c r="Q254" s="16"/>
      <c r="V254" s="106"/>
      <c r="W254" s="97"/>
      <c r="X254" s="97"/>
      <c r="Y254" s="97"/>
      <c r="Z254" s="97"/>
      <c r="AF254" s="16"/>
      <c r="AG254" s="16"/>
      <c r="AH254" s="30"/>
      <c r="AI254" s="30"/>
      <c r="AJ254" s="30"/>
      <c r="AK254" s="30"/>
      <c r="AL254" s="30"/>
      <c r="AM254" s="30"/>
      <c r="AN254" s="30"/>
      <c r="AO254" s="30"/>
      <c r="AP254" s="30"/>
      <c r="AQ254" s="31"/>
    </row>
    <row r="255" spans="1:43" s="66" customFormat="1" ht="12.6" customHeight="1" x14ac:dyDescent="0.2">
      <c r="A255" s="16"/>
      <c r="G255" s="97"/>
      <c r="H255" s="97"/>
      <c r="I255" s="97"/>
      <c r="J255" s="97"/>
      <c r="K255" s="97"/>
      <c r="Q255" s="16"/>
      <c r="V255" s="106"/>
      <c r="W255" s="97"/>
      <c r="X255" s="97"/>
      <c r="Y255" s="97"/>
      <c r="Z255" s="97"/>
      <c r="AF255" s="16"/>
      <c r="AG255" s="16"/>
      <c r="AH255" s="30"/>
      <c r="AI255" s="30"/>
      <c r="AJ255" s="30"/>
      <c r="AK255" s="30"/>
      <c r="AL255" s="30"/>
      <c r="AM255" s="30"/>
      <c r="AN255" s="30"/>
      <c r="AO255" s="30"/>
      <c r="AP255" s="30"/>
      <c r="AQ255" s="31"/>
    </row>
    <row r="256" spans="1:43" s="66" customFormat="1" ht="12.6" customHeight="1" x14ac:dyDescent="0.2">
      <c r="A256" s="16"/>
      <c r="G256" s="97"/>
      <c r="H256" s="97"/>
      <c r="I256" s="97"/>
      <c r="J256" s="97"/>
      <c r="K256" s="97"/>
      <c r="Q256" s="16"/>
      <c r="V256" s="106"/>
      <c r="W256" s="97"/>
      <c r="X256" s="97"/>
      <c r="Y256" s="97"/>
      <c r="Z256" s="97"/>
      <c r="AF256" s="16"/>
      <c r="AG256" s="16"/>
      <c r="AH256" s="30"/>
      <c r="AI256" s="30"/>
      <c r="AJ256" s="30"/>
      <c r="AK256" s="30"/>
      <c r="AL256" s="30"/>
      <c r="AM256" s="30"/>
      <c r="AN256" s="30"/>
      <c r="AO256" s="30"/>
      <c r="AP256" s="30"/>
      <c r="AQ256" s="31"/>
    </row>
    <row r="257" spans="1:43" s="66" customFormat="1" ht="12.6" customHeight="1" x14ac:dyDescent="0.2">
      <c r="A257" s="16"/>
      <c r="G257" s="97"/>
      <c r="H257" s="97"/>
      <c r="I257" s="97"/>
      <c r="J257" s="97"/>
      <c r="K257" s="97"/>
      <c r="Q257" s="16"/>
      <c r="V257" s="106"/>
      <c r="W257" s="97"/>
      <c r="X257" s="97"/>
      <c r="Y257" s="97"/>
      <c r="Z257" s="97"/>
      <c r="AF257" s="16"/>
      <c r="AG257" s="16"/>
      <c r="AH257" s="30"/>
      <c r="AI257" s="30"/>
      <c r="AJ257" s="30"/>
      <c r="AK257" s="30"/>
      <c r="AL257" s="30"/>
      <c r="AM257" s="30"/>
      <c r="AN257" s="30"/>
      <c r="AO257" s="30"/>
      <c r="AP257" s="30"/>
      <c r="AQ257" s="31"/>
    </row>
    <row r="258" spans="1:43" s="66" customFormat="1" ht="12.6" customHeight="1" x14ac:dyDescent="0.2">
      <c r="A258" s="16"/>
      <c r="G258" s="97"/>
      <c r="H258" s="97"/>
      <c r="I258" s="97"/>
      <c r="J258" s="97"/>
      <c r="K258" s="97"/>
      <c r="Q258" s="16"/>
      <c r="V258" s="106"/>
      <c r="W258" s="97"/>
      <c r="X258" s="97"/>
      <c r="Y258" s="97"/>
      <c r="Z258" s="97"/>
      <c r="AF258" s="16"/>
      <c r="AG258" s="16"/>
      <c r="AH258" s="30"/>
      <c r="AI258" s="30"/>
      <c r="AJ258" s="30"/>
      <c r="AK258" s="30"/>
      <c r="AL258" s="30"/>
      <c r="AM258" s="30"/>
      <c r="AN258" s="30"/>
      <c r="AO258" s="30"/>
      <c r="AP258" s="30"/>
      <c r="AQ258" s="31"/>
    </row>
    <row r="259" spans="1:43" s="66" customFormat="1" ht="12.6" customHeight="1" x14ac:dyDescent="0.2">
      <c r="A259" s="16"/>
      <c r="G259" s="97"/>
      <c r="H259" s="97"/>
      <c r="I259" s="97"/>
      <c r="J259" s="97"/>
      <c r="K259" s="97"/>
      <c r="Q259" s="16"/>
      <c r="V259" s="106"/>
      <c r="W259" s="97"/>
      <c r="X259" s="97"/>
      <c r="Y259" s="97"/>
      <c r="Z259" s="97"/>
      <c r="AF259" s="16"/>
      <c r="AG259" s="16"/>
      <c r="AH259" s="30"/>
      <c r="AI259" s="30"/>
      <c r="AJ259" s="30"/>
      <c r="AK259" s="30"/>
      <c r="AL259" s="30"/>
      <c r="AM259" s="30"/>
      <c r="AN259" s="30"/>
      <c r="AO259" s="30"/>
      <c r="AP259" s="30"/>
      <c r="AQ259" s="31"/>
    </row>
    <row r="260" spans="1:43" s="66" customFormat="1" ht="12.6" customHeight="1" x14ac:dyDescent="0.2">
      <c r="A260" s="16"/>
      <c r="G260" s="97"/>
      <c r="H260" s="97"/>
      <c r="I260" s="97"/>
      <c r="J260" s="97"/>
      <c r="K260" s="97"/>
      <c r="Q260" s="16"/>
      <c r="V260" s="106"/>
      <c r="W260" s="97"/>
      <c r="X260" s="97"/>
      <c r="Y260" s="97"/>
      <c r="Z260" s="97"/>
      <c r="AF260" s="16"/>
      <c r="AG260" s="16"/>
      <c r="AH260" s="30"/>
      <c r="AI260" s="30"/>
      <c r="AJ260" s="30"/>
      <c r="AK260" s="30"/>
      <c r="AL260" s="30"/>
      <c r="AM260" s="30"/>
      <c r="AN260" s="30"/>
      <c r="AO260" s="30"/>
      <c r="AP260" s="30"/>
      <c r="AQ260" s="31"/>
    </row>
    <row r="261" spans="1:43" s="66" customFormat="1" ht="12.6" customHeight="1" x14ac:dyDescent="0.2">
      <c r="A261" s="16"/>
      <c r="G261" s="97"/>
      <c r="H261" s="97"/>
      <c r="I261" s="97"/>
      <c r="J261" s="97"/>
      <c r="K261" s="97"/>
      <c r="Q261" s="16"/>
      <c r="V261" s="106"/>
      <c r="W261" s="97"/>
      <c r="X261" s="97"/>
      <c r="Y261" s="97"/>
      <c r="Z261" s="97"/>
      <c r="AF261" s="16"/>
      <c r="AG261" s="16"/>
      <c r="AH261" s="30"/>
      <c r="AI261" s="30"/>
      <c r="AJ261" s="30"/>
      <c r="AK261" s="30"/>
      <c r="AL261" s="30"/>
      <c r="AM261" s="30"/>
      <c r="AN261" s="30"/>
      <c r="AO261" s="30"/>
      <c r="AP261" s="30"/>
      <c r="AQ261" s="31"/>
    </row>
    <row r="262" spans="1:43" s="66" customFormat="1" ht="12.6" customHeight="1" x14ac:dyDescent="0.2">
      <c r="A262" s="16"/>
      <c r="G262" s="97"/>
      <c r="H262" s="97"/>
      <c r="I262" s="97"/>
      <c r="J262" s="97"/>
      <c r="K262" s="97"/>
      <c r="Q262" s="16"/>
      <c r="V262" s="106"/>
      <c r="W262" s="97"/>
      <c r="X262" s="97"/>
      <c r="Y262" s="97"/>
      <c r="Z262" s="97"/>
      <c r="AF262" s="16"/>
      <c r="AG262" s="16"/>
      <c r="AH262" s="30"/>
      <c r="AI262" s="30"/>
      <c r="AJ262" s="30"/>
      <c r="AK262" s="30"/>
      <c r="AL262" s="30"/>
      <c r="AM262" s="30"/>
      <c r="AN262" s="30"/>
      <c r="AO262" s="30"/>
      <c r="AP262" s="30"/>
      <c r="AQ262" s="31"/>
    </row>
    <row r="263" spans="1:43" s="66" customFormat="1" ht="12.6" customHeight="1" x14ac:dyDescent="0.2">
      <c r="A263" s="16"/>
      <c r="G263" s="97"/>
      <c r="H263" s="97"/>
      <c r="I263" s="97"/>
      <c r="J263" s="97"/>
      <c r="K263" s="97"/>
      <c r="Q263" s="16"/>
      <c r="V263" s="106"/>
      <c r="W263" s="97"/>
      <c r="X263" s="97"/>
      <c r="Y263" s="97"/>
      <c r="Z263" s="97"/>
      <c r="AF263" s="16"/>
      <c r="AG263" s="16"/>
      <c r="AH263" s="30"/>
      <c r="AI263" s="30"/>
      <c r="AJ263" s="30"/>
      <c r="AK263" s="30"/>
      <c r="AL263" s="30"/>
      <c r="AM263" s="30"/>
      <c r="AN263" s="30"/>
      <c r="AO263" s="30"/>
      <c r="AP263" s="30"/>
      <c r="AQ263" s="31"/>
    </row>
    <row r="264" spans="1:43" s="66" customFormat="1" ht="12.6" customHeight="1" x14ac:dyDescent="0.2">
      <c r="A264" s="16"/>
      <c r="G264" s="97"/>
      <c r="H264" s="97"/>
      <c r="I264" s="97"/>
      <c r="J264" s="97"/>
      <c r="K264" s="97"/>
      <c r="Q264" s="16"/>
      <c r="V264" s="106"/>
      <c r="W264" s="97"/>
      <c r="X264" s="97"/>
      <c r="Y264" s="97"/>
      <c r="Z264" s="97"/>
      <c r="AF264" s="16"/>
      <c r="AG264" s="16"/>
      <c r="AH264" s="30"/>
      <c r="AI264" s="30"/>
      <c r="AJ264" s="30"/>
      <c r="AK264" s="30"/>
      <c r="AL264" s="30"/>
      <c r="AM264" s="30"/>
      <c r="AN264" s="30"/>
      <c r="AO264" s="30"/>
      <c r="AP264" s="30"/>
      <c r="AQ264" s="31"/>
    </row>
    <row r="265" spans="1:43" s="66" customFormat="1" ht="12.6" customHeight="1" x14ac:dyDescent="0.2">
      <c r="A265" s="16"/>
      <c r="G265" s="97"/>
      <c r="H265" s="97"/>
      <c r="I265" s="97"/>
      <c r="J265" s="97"/>
      <c r="K265" s="97"/>
      <c r="Q265" s="16"/>
      <c r="V265" s="106"/>
      <c r="W265" s="97"/>
      <c r="X265" s="97"/>
      <c r="Y265" s="97"/>
      <c r="Z265" s="97"/>
      <c r="AF265" s="16"/>
      <c r="AG265" s="16"/>
      <c r="AH265" s="30"/>
      <c r="AI265" s="30"/>
      <c r="AJ265" s="30"/>
      <c r="AK265" s="30"/>
      <c r="AL265" s="30"/>
      <c r="AM265" s="30"/>
      <c r="AN265" s="30"/>
      <c r="AO265" s="30"/>
      <c r="AP265" s="30"/>
      <c r="AQ265" s="31"/>
    </row>
    <row r="266" spans="1:43" s="66" customFormat="1" ht="12.6" customHeight="1" x14ac:dyDescent="0.2">
      <c r="A266" s="16"/>
      <c r="G266" s="97"/>
      <c r="H266" s="97"/>
      <c r="I266" s="97"/>
      <c r="J266" s="97"/>
      <c r="K266" s="97"/>
      <c r="Q266" s="16"/>
      <c r="V266" s="106"/>
      <c r="W266" s="97"/>
      <c r="X266" s="97"/>
      <c r="Y266" s="97"/>
      <c r="Z266" s="97"/>
      <c r="AF266" s="16"/>
      <c r="AG266" s="16"/>
      <c r="AH266" s="30"/>
      <c r="AI266" s="30"/>
      <c r="AJ266" s="30"/>
      <c r="AK266" s="30"/>
      <c r="AL266" s="30"/>
      <c r="AM266" s="30"/>
      <c r="AN266" s="30"/>
      <c r="AO266" s="30"/>
      <c r="AP266" s="30"/>
      <c r="AQ266" s="31"/>
    </row>
    <row r="267" spans="1:43" s="66" customFormat="1" ht="12.6" customHeight="1" x14ac:dyDescent="0.2">
      <c r="A267" s="16"/>
      <c r="G267" s="97"/>
      <c r="H267" s="97"/>
      <c r="I267" s="97"/>
      <c r="J267" s="97"/>
      <c r="K267" s="97"/>
      <c r="Q267" s="16"/>
      <c r="V267" s="106"/>
      <c r="W267" s="97"/>
      <c r="X267" s="97"/>
      <c r="Y267" s="97"/>
      <c r="Z267" s="97"/>
      <c r="AF267" s="16"/>
      <c r="AG267" s="16"/>
      <c r="AH267" s="30"/>
      <c r="AI267" s="30"/>
      <c r="AJ267" s="30"/>
      <c r="AK267" s="30"/>
      <c r="AL267" s="30"/>
      <c r="AM267" s="30"/>
      <c r="AN267" s="30"/>
      <c r="AO267" s="30"/>
      <c r="AP267" s="30"/>
      <c r="AQ267" s="31"/>
    </row>
    <row r="268" spans="1:43" s="66" customFormat="1" ht="12.6" customHeight="1" x14ac:dyDescent="0.2">
      <c r="A268" s="16"/>
      <c r="G268" s="97"/>
      <c r="H268" s="97"/>
      <c r="I268" s="97"/>
      <c r="J268" s="97"/>
      <c r="K268" s="97"/>
      <c r="Q268" s="16"/>
      <c r="V268" s="106"/>
      <c r="W268" s="97"/>
      <c r="X268" s="97"/>
      <c r="Y268" s="97"/>
      <c r="Z268" s="97"/>
      <c r="AF268" s="16"/>
      <c r="AG268" s="16"/>
      <c r="AH268" s="30"/>
      <c r="AI268" s="30"/>
      <c r="AJ268" s="30"/>
      <c r="AK268" s="30"/>
      <c r="AL268" s="30"/>
      <c r="AM268" s="30"/>
      <c r="AN268" s="30"/>
      <c r="AO268" s="30"/>
      <c r="AP268" s="30"/>
      <c r="AQ268" s="31"/>
    </row>
    <row r="269" spans="1:43" s="66" customFormat="1" ht="12.6" customHeight="1" x14ac:dyDescent="0.2">
      <c r="A269" s="16"/>
      <c r="B269" s="41"/>
      <c r="C269" s="41"/>
      <c r="D269" s="67"/>
      <c r="E269" s="67"/>
      <c r="F269" s="68"/>
      <c r="G269" s="98"/>
      <c r="H269" s="99"/>
      <c r="I269" s="99"/>
      <c r="J269" s="99"/>
      <c r="K269" s="99"/>
      <c r="L269" s="69"/>
      <c r="M269" s="70"/>
      <c r="N269" s="70"/>
      <c r="O269" s="70"/>
      <c r="P269" s="70"/>
      <c r="Q269" s="16"/>
      <c r="V269" s="106"/>
      <c r="W269" s="97"/>
      <c r="X269" s="97"/>
      <c r="Y269" s="97"/>
      <c r="Z269" s="97"/>
      <c r="AF269" s="16"/>
      <c r="AG269" s="16"/>
      <c r="AH269" s="30"/>
      <c r="AI269" s="30"/>
      <c r="AJ269" s="30"/>
      <c r="AK269" s="30"/>
      <c r="AL269" s="30"/>
      <c r="AM269" s="30"/>
      <c r="AN269" s="30"/>
      <c r="AO269" s="30"/>
      <c r="AP269" s="30"/>
      <c r="AQ269" s="31"/>
    </row>
    <row r="270" spans="1:43" ht="12.6" customHeight="1" x14ac:dyDescent="0.2">
      <c r="B270" s="24"/>
      <c r="D270" s="24"/>
      <c r="E270" s="24"/>
      <c r="G270" s="100"/>
      <c r="L270" s="24"/>
      <c r="R270" s="24"/>
      <c r="T270" s="24"/>
      <c r="V270" s="107"/>
      <c r="AA270" s="24"/>
    </row>
    <row r="271" spans="1:43" ht="12.6" customHeight="1" x14ac:dyDescent="0.2">
      <c r="B271" s="24"/>
      <c r="D271" s="24"/>
      <c r="E271" s="24"/>
      <c r="G271" s="100"/>
      <c r="L271" s="24"/>
      <c r="R271" s="24"/>
      <c r="T271" s="24"/>
      <c r="V271" s="107"/>
      <c r="AA271" s="24"/>
    </row>
    <row r="272" spans="1:43" ht="12.6" customHeight="1" x14ac:dyDescent="0.2">
      <c r="T272" s="16" t="s">
        <v>362</v>
      </c>
      <c r="U272" s="24">
        <v>73</v>
      </c>
      <c r="W272" s="86">
        <v>0</v>
      </c>
      <c r="X272" s="86">
        <v>0</v>
      </c>
      <c r="AB272" s="16">
        <v>0</v>
      </c>
      <c r="AC272" s="16">
        <v>0</v>
      </c>
    </row>
    <row r="273" spans="20:29" ht="12.6" customHeight="1" x14ac:dyDescent="0.2">
      <c r="T273" s="16" t="s">
        <v>361</v>
      </c>
      <c r="U273" s="24">
        <v>1</v>
      </c>
      <c r="W273" s="86">
        <v>0</v>
      </c>
      <c r="X273" s="86">
        <v>0</v>
      </c>
      <c r="AB273" s="16">
        <v>0</v>
      </c>
      <c r="AC273" s="16">
        <v>0</v>
      </c>
    </row>
    <row r="274" spans="20:29" ht="12.6" customHeight="1" x14ac:dyDescent="0.2">
      <c r="T274" s="16" t="s">
        <v>360</v>
      </c>
      <c r="U274" s="24">
        <v>0</v>
      </c>
      <c r="W274" s="86">
        <v>0</v>
      </c>
      <c r="X274" s="86">
        <v>0</v>
      </c>
      <c r="AB274" s="16">
        <v>0</v>
      </c>
      <c r="AC274" s="16">
        <v>0</v>
      </c>
    </row>
    <row r="275" spans="20:29" ht="12.6" customHeight="1" x14ac:dyDescent="0.2">
      <c r="T275" s="16" t="s">
        <v>359</v>
      </c>
      <c r="U275" s="24">
        <v>0</v>
      </c>
      <c r="W275" s="86">
        <v>0</v>
      </c>
      <c r="X275" s="86">
        <v>0</v>
      </c>
      <c r="AB275" s="16">
        <v>0</v>
      </c>
      <c r="AC275" s="16">
        <v>0</v>
      </c>
    </row>
    <row r="276" spans="20:29" ht="12.6" customHeight="1" x14ac:dyDescent="0.2">
      <c r="T276" s="16" t="s">
        <v>358</v>
      </c>
      <c r="U276" s="24">
        <v>0</v>
      </c>
      <c r="W276" s="86">
        <v>0</v>
      </c>
      <c r="X276" s="86">
        <v>0</v>
      </c>
      <c r="AB276" s="16">
        <v>0</v>
      </c>
      <c r="AC276" s="16">
        <v>0</v>
      </c>
    </row>
    <row r="277" spans="20:29" ht="12.6" customHeight="1" x14ac:dyDescent="0.2">
      <c r="T277" s="16" t="s">
        <v>357</v>
      </c>
      <c r="U277" s="24">
        <v>1</v>
      </c>
      <c r="W277" s="86">
        <v>0</v>
      </c>
      <c r="X277" s="86">
        <v>0</v>
      </c>
      <c r="AB277" s="16">
        <v>0</v>
      </c>
      <c r="AC277" s="16">
        <v>0</v>
      </c>
    </row>
    <row r="278" spans="20:29" ht="12.6" customHeight="1" x14ac:dyDescent="0.2">
      <c r="T278" s="16" t="s">
        <v>356</v>
      </c>
      <c r="U278" s="24">
        <v>50</v>
      </c>
      <c r="W278" s="86">
        <v>0</v>
      </c>
      <c r="X278" s="86">
        <v>0</v>
      </c>
      <c r="AB278" s="16">
        <v>0</v>
      </c>
      <c r="AC278" s="16">
        <v>0</v>
      </c>
    </row>
    <row r="279" spans="20:29" ht="12.6" customHeight="1" x14ac:dyDescent="0.2">
      <c r="T279" s="16" t="s">
        <v>355</v>
      </c>
      <c r="U279" s="24">
        <v>54</v>
      </c>
      <c r="W279" s="86">
        <v>0</v>
      </c>
      <c r="X279" s="86">
        <v>0</v>
      </c>
      <c r="AB279" s="16">
        <v>0</v>
      </c>
      <c r="AC279" s="16">
        <v>0</v>
      </c>
    </row>
    <row r="280" spans="20:29" ht="12.6" customHeight="1" x14ac:dyDescent="0.2">
      <c r="T280" s="16" t="s">
        <v>354</v>
      </c>
      <c r="U280" s="24">
        <v>2</v>
      </c>
      <c r="W280" s="86">
        <v>0</v>
      </c>
      <c r="X280" s="86">
        <v>0</v>
      </c>
      <c r="AB280" s="16">
        <v>0</v>
      </c>
      <c r="AC280" s="16">
        <v>0</v>
      </c>
    </row>
    <row r="281" spans="20:29" ht="12.6" customHeight="1" x14ac:dyDescent="0.2">
      <c r="T281" s="16" t="s">
        <v>353</v>
      </c>
      <c r="U281" s="24">
        <v>0</v>
      </c>
      <c r="W281" s="86">
        <v>0</v>
      </c>
      <c r="X281" s="86">
        <v>0</v>
      </c>
      <c r="AB281" s="16">
        <v>0</v>
      </c>
      <c r="AC281" s="16">
        <v>0</v>
      </c>
    </row>
    <row r="282" spans="20:29" ht="12.6" customHeight="1" x14ac:dyDescent="0.2">
      <c r="T282" s="16" t="s">
        <v>352</v>
      </c>
      <c r="U282" s="24">
        <v>2</v>
      </c>
      <c r="W282" s="86">
        <v>0</v>
      </c>
      <c r="X282" s="86">
        <v>0</v>
      </c>
      <c r="AB282" s="16">
        <v>0</v>
      </c>
      <c r="AC282" s="16">
        <v>0</v>
      </c>
    </row>
    <row r="283" spans="20:29" ht="12.6" customHeight="1" x14ac:dyDescent="0.2">
      <c r="T283" s="16" t="s">
        <v>351</v>
      </c>
      <c r="U283" s="24">
        <v>3</v>
      </c>
      <c r="W283" s="86">
        <v>0</v>
      </c>
      <c r="X283" s="86">
        <v>0</v>
      </c>
      <c r="AB283" s="16">
        <v>0</v>
      </c>
      <c r="AC283" s="16">
        <v>0</v>
      </c>
    </row>
    <row r="284" spans="20:29" ht="12.6" customHeight="1" x14ac:dyDescent="0.2">
      <c r="T284" s="16" t="s">
        <v>350</v>
      </c>
      <c r="U284" s="24">
        <v>0</v>
      </c>
      <c r="W284" s="86">
        <v>0</v>
      </c>
      <c r="X284" s="86">
        <v>0</v>
      </c>
      <c r="AB284" s="16">
        <v>0</v>
      </c>
      <c r="AC284" s="16">
        <v>0</v>
      </c>
    </row>
    <row r="285" spans="20:29" ht="12.6" customHeight="1" x14ac:dyDescent="0.2">
      <c r="T285" s="16" t="s">
        <v>349</v>
      </c>
      <c r="U285" s="24">
        <v>0</v>
      </c>
      <c r="W285" s="86">
        <v>0</v>
      </c>
      <c r="X285" s="86">
        <v>0</v>
      </c>
      <c r="AB285" s="16">
        <v>0</v>
      </c>
      <c r="AC285" s="16">
        <v>0</v>
      </c>
    </row>
    <row r="286" spans="20:29" ht="12.6" customHeight="1" x14ac:dyDescent="0.2">
      <c r="T286" s="16" t="s">
        <v>348</v>
      </c>
      <c r="U286" s="24">
        <v>0</v>
      </c>
      <c r="W286" s="86">
        <v>0</v>
      </c>
      <c r="X286" s="86">
        <v>0</v>
      </c>
      <c r="AB286" s="16">
        <v>0</v>
      </c>
      <c r="AC286" s="16">
        <v>0</v>
      </c>
    </row>
    <row r="287" spans="20:29" ht="12.6" customHeight="1" x14ac:dyDescent="0.2">
      <c r="T287" s="16" t="s">
        <v>347</v>
      </c>
      <c r="U287" s="24">
        <v>18</v>
      </c>
      <c r="W287" s="86">
        <v>0</v>
      </c>
      <c r="X287" s="86">
        <v>0</v>
      </c>
      <c r="AB287" s="16">
        <v>0</v>
      </c>
      <c r="AC287" s="16">
        <v>0</v>
      </c>
    </row>
    <row r="288" spans="20:29" ht="12.6" customHeight="1" x14ac:dyDescent="0.2">
      <c r="T288" s="16" t="s">
        <v>346</v>
      </c>
      <c r="U288" s="24">
        <v>0</v>
      </c>
      <c r="W288" s="86">
        <v>0</v>
      </c>
      <c r="X288" s="86">
        <v>0</v>
      </c>
      <c r="AB288" s="16">
        <v>0</v>
      </c>
      <c r="AC288" s="16">
        <v>0</v>
      </c>
    </row>
    <row r="289" spans="20:29" ht="12.6" customHeight="1" x14ac:dyDescent="0.2">
      <c r="T289" s="16" t="s">
        <v>345</v>
      </c>
      <c r="U289" s="24">
        <v>0</v>
      </c>
      <c r="W289" s="86">
        <v>0</v>
      </c>
      <c r="X289" s="86">
        <v>0</v>
      </c>
      <c r="AB289" s="16">
        <v>0</v>
      </c>
      <c r="AC289" s="16">
        <v>0</v>
      </c>
    </row>
    <row r="290" spans="20:29" ht="12.6" customHeight="1" x14ac:dyDescent="0.2">
      <c r="T290" s="16" t="s">
        <v>344</v>
      </c>
      <c r="U290" s="24">
        <v>19</v>
      </c>
      <c r="W290" s="86">
        <v>0</v>
      </c>
      <c r="X290" s="86">
        <v>0</v>
      </c>
      <c r="AB290" s="16">
        <v>0</v>
      </c>
      <c r="AC290" s="16">
        <v>0</v>
      </c>
    </row>
    <row r="291" spans="20:29" ht="12.6" customHeight="1" x14ac:dyDescent="0.2">
      <c r="T291" s="16" t="s">
        <v>343</v>
      </c>
      <c r="U291" s="24">
        <v>7</v>
      </c>
      <c r="W291" s="86">
        <v>0</v>
      </c>
      <c r="X291" s="86">
        <v>0</v>
      </c>
      <c r="AB291" s="16">
        <v>0</v>
      </c>
      <c r="AC291" s="16">
        <v>0</v>
      </c>
    </row>
    <row r="292" spans="20:29" ht="12.6" customHeight="1" x14ac:dyDescent="0.2">
      <c r="T292" s="16" t="s">
        <v>342</v>
      </c>
      <c r="U292" s="24">
        <v>0</v>
      </c>
      <c r="W292" s="86">
        <v>0</v>
      </c>
      <c r="X292" s="86">
        <v>0</v>
      </c>
      <c r="AB292" s="16">
        <v>0</v>
      </c>
      <c r="AC292" s="16">
        <v>0</v>
      </c>
    </row>
    <row r="293" spans="20:29" ht="12.6" customHeight="1" x14ac:dyDescent="0.2">
      <c r="T293" s="16" t="s">
        <v>341</v>
      </c>
      <c r="U293" s="24">
        <v>2</v>
      </c>
      <c r="W293" s="86">
        <v>0</v>
      </c>
      <c r="X293" s="86">
        <v>0</v>
      </c>
      <c r="AB293" s="16">
        <v>0</v>
      </c>
      <c r="AC293" s="16">
        <v>0</v>
      </c>
    </row>
    <row r="294" spans="20:29" ht="12.6" customHeight="1" x14ac:dyDescent="0.2">
      <c r="T294" s="16" t="s">
        <v>340</v>
      </c>
      <c r="U294" s="24">
        <v>0</v>
      </c>
      <c r="W294" s="86">
        <v>0</v>
      </c>
      <c r="X294" s="86">
        <v>0</v>
      </c>
      <c r="AB294" s="16">
        <v>0</v>
      </c>
      <c r="AC294" s="16">
        <v>0</v>
      </c>
    </row>
    <row r="295" spans="20:29" ht="12.6" customHeight="1" x14ac:dyDescent="0.2">
      <c r="T295" s="16" t="s">
        <v>339</v>
      </c>
      <c r="U295" s="24">
        <v>12</v>
      </c>
      <c r="W295" s="86">
        <v>0</v>
      </c>
      <c r="X295" s="86">
        <v>0</v>
      </c>
      <c r="AB295" s="16">
        <v>0</v>
      </c>
      <c r="AC295" s="16">
        <v>0</v>
      </c>
    </row>
    <row r="296" spans="20:29" ht="12.6" customHeight="1" x14ac:dyDescent="0.2">
      <c r="T296" s="16" t="s">
        <v>338</v>
      </c>
      <c r="U296" s="24">
        <v>4</v>
      </c>
      <c r="W296" s="86">
        <v>0</v>
      </c>
      <c r="X296" s="86">
        <v>0</v>
      </c>
      <c r="AB296" s="16">
        <v>0</v>
      </c>
      <c r="AC296" s="16">
        <v>0</v>
      </c>
    </row>
    <row r="297" spans="20:29" ht="12.6" customHeight="1" x14ac:dyDescent="0.2">
      <c r="T297" s="16" t="s">
        <v>337</v>
      </c>
      <c r="U297" s="24">
        <v>3</v>
      </c>
      <c r="W297" s="86">
        <v>0</v>
      </c>
      <c r="X297" s="86">
        <v>0</v>
      </c>
      <c r="AB297" s="16">
        <v>0</v>
      </c>
      <c r="AC297" s="16">
        <v>0</v>
      </c>
    </row>
    <row r="298" spans="20:29" ht="12.6" customHeight="1" x14ac:dyDescent="0.2">
      <c r="T298" s="16" t="s">
        <v>336</v>
      </c>
      <c r="U298" s="24">
        <v>0</v>
      </c>
      <c r="W298" s="86">
        <v>0</v>
      </c>
      <c r="X298" s="86">
        <v>0</v>
      </c>
      <c r="AB298" s="16">
        <v>0</v>
      </c>
      <c r="AC298" s="16">
        <v>0</v>
      </c>
    </row>
    <row r="299" spans="20:29" ht="12.6" customHeight="1" x14ac:dyDescent="0.2">
      <c r="T299" s="16" t="s">
        <v>335</v>
      </c>
      <c r="U299" s="24">
        <v>2</v>
      </c>
      <c r="W299" s="86">
        <v>0</v>
      </c>
      <c r="X299" s="86">
        <v>0</v>
      </c>
      <c r="AB299" s="16">
        <v>0</v>
      </c>
      <c r="AC299" s="16">
        <v>0</v>
      </c>
    </row>
    <row r="300" spans="20:29" ht="12.6" customHeight="1" x14ac:dyDescent="0.2">
      <c r="T300" s="16" t="s">
        <v>334</v>
      </c>
      <c r="U300" s="24">
        <v>2</v>
      </c>
      <c r="W300" s="86">
        <v>0</v>
      </c>
      <c r="X300" s="86">
        <v>0</v>
      </c>
      <c r="AB300" s="16">
        <v>0</v>
      </c>
      <c r="AC300" s="16">
        <v>0</v>
      </c>
    </row>
    <row r="301" spans="20:29" ht="12.6" customHeight="1" x14ac:dyDescent="0.2">
      <c r="T301" s="16" t="s">
        <v>333</v>
      </c>
      <c r="U301" s="24">
        <v>0</v>
      </c>
      <c r="W301" s="86">
        <v>0</v>
      </c>
      <c r="X301" s="86">
        <v>0</v>
      </c>
      <c r="AB301" s="16">
        <v>0</v>
      </c>
      <c r="AC301" s="16">
        <v>0</v>
      </c>
    </row>
    <row r="302" spans="20:29" ht="12.6" customHeight="1" x14ac:dyDescent="0.2">
      <c r="T302" s="16" t="s">
        <v>332</v>
      </c>
      <c r="U302" s="24">
        <v>59</v>
      </c>
      <c r="W302" s="86">
        <v>0</v>
      </c>
      <c r="X302" s="86">
        <v>0</v>
      </c>
      <c r="AB302" s="16">
        <v>0</v>
      </c>
      <c r="AC302" s="16">
        <v>0</v>
      </c>
    </row>
    <row r="303" spans="20:29" ht="12.6" customHeight="1" x14ac:dyDescent="0.2">
      <c r="T303" s="16" t="s">
        <v>331</v>
      </c>
      <c r="U303" s="24">
        <v>4</v>
      </c>
      <c r="W303" s="86">
        <v>0</v>
      </c>
      <c r="X303" s="86">
        <v>0</v>
      </c>
      <c r="AB303" s="16">
        <v>0</v>
      </c>
      <c r="AC303" s="16">
        <v>0</v>
      </c>
    </row>
    <row r="304" spans="20:29" ht="12.6" customHeight="1" x14ac:dyDescent="0.2">
      <c r="T304" s="16" t="s">
        <v>330</v>
      </c>
      <c r="U304" s="24">
        <v>0</v>
      </c>
      <c r="W304" s="86">
        <v>0</v>
      </c>
      <c r="X304" s="86">
        <v>0</v>
      </c>
      <c r="AB304" s="16">
        <v>0</v>
      </c>
      <c r="AC304" s="16">
        <v>0</v>
      </c>
    </row>
    <row r="305" spans="20:29" ht="12.6" customHeight="1" x14ac:dyDescent="0.2">
      <c r="T305" s="16" t="s">
        <v>329</v>
      </c>
      <c r="U305" s="24">
        <v>1</v>
      </c>
      <c r="W305" s="86">
        <v>0</v>
      </c>
      <c r="X305" s="86">
        <v>0</v>
      </c>
      <c r="AB305" s="16">
        <v>0</v>
      </c>
      <c r="AC305" s="16">
        <v>0</v>
      </c>
    </row>
    <row r="306" spans="20:29" ht="12.6" customHeight="1" x14ac:dyDescent="0.2">
      <c r="T306" s="16" t="s">
        <v>328</v>
      </c>
      <c r="U306" s="24">
        <v>8</v>
      </c>
      <c r="W306" s="86">
        <v>0</v>
      </c>
      <c r="X306" s="86">
        <v>0</v>
      </c>
      <c r="AB306" s="16">
        <v>0</v>
      </c>
      <c r="AC306" s="16">
        <v>0</v>
      </c>
    </row>
    <row r="307" spans="20:29" ht="12.6" customHeight="1" x14ac:dyDescent="0.2">
      <c r="T307" s="16" t="s">
        <v>327</v>
      </c>
      <c r="U307" s="24">
        <v>9</v>
      </c>
      <c r="W307" s="86">
        <v>0</v>
      </c>
      <c r="X307" s="86">
        <v>0</v>
      </c>
      <c r="AB307" s="16">
        <v>0</v>
      </c>
      <c r="AC307" s="16">
        <v>0</v>
      </c>
    </row>
    <row r="308" spans="20:29" ht="12.6" customHeight="1" x14ac:dyDescent="0.2">
      <c r="T308" s="16" t="s">
        <v>326</v>
      </c>
      <c r="U308" s="24">
        <v>0</v>
      </c>
      <c r="W308" s="86">
        <v>0</v>
      </c>
      <c r="X308" s="86">
        <v>0</v>
      </c>
      <c r="AB308" s="16">
        <v>0</v>
      </c>
      <c r="AC308" s="16">
        <v>0</v>
      </c>
    </row>
    <row r="309" spans="20:29" ht="12.6" customHeight="1" x14ac:dyDescent="0.2">
      <c r="T309" s="16" t="s">
        <v>325</v>
      </c>
      <c r="U309" s="24">
        <v>2</v>
      </c>
      <c r="W309" s="86">
        <v>0</v>
      </c>
      <c r="X309" s="86">
        <v>0</v>
      </c>
      <c r="AB309" s="16">
        <v>0</v>
      </c>
      <c r="AC309" s="16">
        <v>0</v>
      </c>
    </row>
    <row r="310" spans="20:29" ht="12.6" customHeight="1" x14ac:dyDescent="0.2">
      <c r="T310" s="16" t="s">
        <v>324</v>
      </c>
      <c r="U310" s="24">
        <v>4</v>
      </c>
      <c r="W310" s="86">
        <v>0</v>
      </c>
      <c r="X310" s="86">
        <v>0</v>
      </c>
      <c r="AB310" s="16">
        <v>0</v>
      </c>
      <c r="AC310" s="16">
        <v>0</v>
      </c>
    </row>
    <row r="311" spans="20:29" ht="12.6" customHeight="1" x14ac:dyDescent="0.2">
      <c r="T311" s="16" t="s">
        <v>323</v>
      </c>
      <c r="U311" s="24">
        <v>29</v>
      </c>
      <c r="W311" s="86">
        <v>0</v>
      </c>
      <c r="X311" s="86">
        <v>0</v>
      </c>
      <c r="AB311" s="16">
        <v>0</v>
      </c>
      <c r="AC311" s="16">
        <v>0</v>
      </c>
    </row>
    <row r="312" spans="20:29" ht="12.6" customHeight="1" x14ac:dyDescent="0.2">
      <c r="T312" s="16" t="s">
        <v>322</v>
      </c>
      <c r="U312" s="24">
        <v>0</v>
      </c>
      <c r="W312" s="86">
        <v>0</v>
      </c>
      <c r="X312" s="86">
        <v>0</v>
      </c>
      <c r="AB312" s="16">
        <v>0</v>
      </c>
      <c r="AC312" s="16">
        <v>0</v>
      </c>
    </row>
    <row r="313" spans="20:29" ht="12.6" customHeight="1" x14ac:dyDescent="0.2">
      <c r="T313" s="16" t="s">
        <v>321</v>
      </c>
      <c r="U313" s="24">
        <v>4</v>
      </c>
      <c r="W313" s="86">
        <v>0</v>
      </c>
      <c r="X313" s="86">
        <v>0</v>
      </c>
      <c r="AB313" s="16">
        <v>0</v>
      </c>
      <c r="AC313" s="16">
        <v>0</v>
      </c>
    </row>
    <row r="314" spans="20:29" ht="12.6" customHeight="1" x14ac:dyDescent="0.2">
      <c r="T314" s="16" t="s">
        <v>320</v>
      </c>
      <c r="U314" s="24">
        <v>0</v>
      </c>
      <c r="W314" s="86">
        <v>0</v>
      </c>
      <c r="X314" s="86">
        <v>0</v>
      </c>
      <c r="AB314" s="16">
        <v>0</v>
      </c>
      <c r="AC314" s="16">
        <v>0</v>
      </c>
    </row>
    <row r="315" spans="20:29" ht="12.6" customHeight="1" x14ac:dyDescent="0.2">
      <c r="T315" s="16" t="s">
        <v>319</v>
      </c>
      <c r="U315" s="24">
        <v>0</v>
      </c>
      <c r="W315" s="86">
        <v>0</v>
      </c>
      <c r="X315" s="86">
        <v>0</v>
      </c>
      <c r="AB315" s="16">
        <v>0</v>
      </c>
      <c r="AC315" s="16">
        <v>0</v>
      </c>
    </row>
    <row r="316" spans="20:29" ht="12.6" customHeight="1" x14ac:dyDescent="0.2">
      <c r="T316" s="16" t="s">
        <v>318</v>
      </c>
      <c r="U316" s="24">
        <v>0</v>
      </c>
      <c r="W316" s="86">
        <v>0</v>
      </c>
      <c r="X316" s="86">
        <v>0</v>
      </c>
      <c r="AB316" s="16">
        <v>0</v>
      </c>
      <c r="AC316" s="16">
        <v>0</v>
      </c>
    </row>
    <row r="317" spans="20:29" ht="12.6" customHeight="1" x14ac:dyDescent="0.2">
      <c r="T317" s="16" t="s">
        <v>317</v>
      </c>
      <c r="U317" s="24">
        <v>19</v>
      </c>
      <c r="W317" s="86">
        <v>0</v>
      </c>
      <c r="X317" s="86">
        <v>0</v>
      </c>
      <c r="AB317" s="16">
        <v>0</v>
      </c>
      <c r="AC317" s="16">
        <v>0</v>
      </c>
    </row>
    <row r="318" spans="20:29" ht="12.6" customHeight="1" x14ac:dyDescent="0.2">
      <c r="T318" s="16" t="s">
        <v>316</v>
      </c>
      <c r="U318" s="24">
        <v>0</v>
      </c>
      <c r="W318" s="86">
        <v>0</v>
      </c>
      <c r="X318" s="86">
        <v>0</v>
      </c>
      <c r="AB318" s="16">
        <v>0</v>
      </c>
      <c r="AC318" s="16">
        <v>0</v>
      </c>
    </row>
    <row r="319" spans="20:29" ht="12.6" customHeight="1" x14ac:dyDescent="0.2">
      <c r="T319" s="16" t="s">
        <v>315</v>
      </c>
      <c r="U319" s="24">
        <v>0</v>
      </c>
      <c r="W319" s="86">
        <v>0</v>
      </c>
      <c r="X319" s="86">
        <v>0</v>
      </c>
      <c r="AB319" s="16">
        <v>0</v>
      </c>
      <c r="AC319" s="16">
        <v>0</v>
      </c>
    </row>
    <row r="320" spans="20:29" ht="12.6" customHeight="1" x14ac:dyDescent="0.2">
      <c r="T320" s="16" t="s">
        <v>314</v>
      </c>
      <c r="U320" s="24">
        <v>6</v>
      </c>
      <c r="W320" s="86">
        <v>0</v>
      </c>
      <c r="X320" s="86">
        <v>0</v>
      </c>
      <c r="AB320" s="16">
        <v>0</v>
      </c>
      <c r="AC320" s="16">
        <v>0</v>
      </c>
    </row>
    <row r="321" spans="20:29" ht="12.6" customHeight="1" x14ac:dyDescent="0.2">
      <c r="T321" s="16" t="s">
        <v>313</v>
      </c>
      <c r="U321" s="24">
        <v>1</v>
      </c>
      <c r="W321" s="86">
        <v>0</v>
      </c>
      <c r="X321" s="86">
        <v>0</v>
      </c>
      <c r="AB321" s="16">
        <v>0</v>
      </c>
      <c r="AC321" s="16">
        <v>0</v>
      </c>
    </row>
    <row r="322" spans="20:29" ht="12.6" customHeight="1" x14ac:dyDescent="0.2">
      <c r="T322" s="16" t="s">
        <v>312</v>
      </c>
      <c r="U322" s="24">
        <v>1</v>
      </c>
      <c r="W322" s="86">
        <v>0</v>
      </c>
      <c r="X322" s="86">
        <v>0</v>
      </c>
      <c r="AB322" s="16">
        <v>0</v>
      </c>
      <c r="AC322" s="16">
        <v>0</v>
      </c>
    </row>
    <row r="323" spans="20:29" ht="12.6" customHeight="1" x14ac:dyDescent="0.2">
      <c r="T323" s="16" t="s">
        <v>311</v>
      </c>
      <c r="U323" s="24">
        <v>1</v>
      </c>
      <c r="W323" s="86">
        <v>0</v>
      </c>
      <c r="X323" s="86">
        <v>0</v>
      </c>
      <c r="AB323" s="16">
        <v>0</v>
      </c>
      <c r="AC323" s="16">
        <v>0</v>
      </c>
    </row>
    <row r="324" spans="20:29" ht="12.6" customHeight="1" x14ac:dyDescent="0.2">
      <c r="T324" s="16" t="s">
        <v>310</v>
      </c>
      <c r="U324" s="24">
        <v>4</v>
      </c>
      <c r="W324" s="86">
        <v>0</v>
      </c>
      <c r="X324" s="86">
        <v>0</v>
      </c>
      <c r="AB324" s="16">
        <v>0</v>
      </c>
      <c r="AC324" s="16">
        <v>0</v>
      </c>
    </row>
    <row r="325" spans="20:29" ht="12.6" customHeight="1" x14ac:dyDescent="0.2">
      <c r="T325" s="16" t="s">
        <v>309</v>
      </c>
      <c r="U325" s="24">
        <v>0</v>
      </c>
      <c r="W325" s="86">
        <v>0</v>
      </c>
      <c r="X325" s="86">
        <v>0</v>
      </c>
      <c r="AB325" s="16">
        <v>0</v>
      </c>
      <c r="AC325" s="16">
        <v>0</v>
      </c>
    </row>
  </sheetData>
  <autoFilter ref="A10:BE137">
    <filterColumn colId="33" showButton="0"/>
  </autoFilter>
  <mergeCells count="123">
    <mergeCell ref="O134:O135"/>
    <mergeCell ref="P134:P135"/>
    <mergeCell ref="P128:P129"/>
    <mergeCell ref="D134:D135"/>
    <mergeCell ref="E134:E135"/>
    <mergeCell ref="F134:F135"/>
    <mergeCell ref="H134:H135"/>
    <mergeCell ref="I134:I135"/>
    <mergeCell ref="J134:J135"/>
    <mergeCell ref="K134:K135"/>
    <mergeCell ref="M134:M135"/>
    <mergeCell ref="N134:N135"/>
    <mergeCell ref="I128:I129"/>
    <mergeCell ref="J128:J129"/>
    <mergeCell ref="K128:K129"/>
    <mergeCell ref="M128:M129"/>
    <mergeCell ref="N128:N129"/>
    <mergeCell ref="O128:O129"/>
    <mergeCell ref="B119:B120"/>
    <mergeCell ref="C119:C120"/>
    <mergeCell ref="D128:D129"/>
    <mergeCell ref="E128:E129"/>
    <mergeCell ref="F128:F129"/>
    <mergeCell ref="H128:H129"/>
    <mergeCell ref="B108:B111"/>
    <mergeCell ref="C108:C111"/>
    <mergeCell ref="B112:B114"/>
    <mergeCell ref="C112:C114"/>
    <mergeCell ref="B115:B116"/>
    <mergeCell ref="C115:C116"/>
    <mergeCell ref="B94:B98"/>
    <mergeCell ref="C94:C98"/>
    <mergeCell ref="B99:B105"/>
    <mergeCell ref="C99:C105"/>
    <mergeCell ref="B106:B107"/>
    <mergeCell ref="C106:C107"/>
    <mergeCell ref="B73:B76"/>
    <mergeCell ref="C73:C76"/>
    <mergeCell ref="B77:B79"/>
    <mergeCell ref="C77:C79"/>
    <mergeCell ref="B80:B81"/>
    <mergeCell ref="C80:C81"/>
    <mergeCell ref="B58:B61"/>
    <mergeCell ref="C58:C61"/>
    <mergeCell ref="B62:B67"/>
    <mergeCell ref="C62:C67"/>
    <mergeCell ref="B70:B72"/>
    <mergeCell ref="C70:C72"/>
    <mergeCell ref="B31:B41"/>
    <mergeCell ref="C31:C41"/>
    <mergeCell ref="B42:B49"/>
    <mergeCell ref="C42:C49"/>
    <mergeCell ref="B50:B56"/>
    <mergeCell ref="C50:C56"/>
    <mergeCell ref="AP8:AP9"/>
    <mergeCell ref="B11:B15"/>
    <mergeCell ref="C11:C15"/>
    <mergeCell ref="B16:B22"/>
    <mergeCell ref="C16:C22"/>
    <mergeCell ref="B23:B30"/>
    <mergeCell ref="C23:C30"/>
    <mergeCell ref="AC8:AC9"/>
    <mergeCell ref="AD8:AD9"/>
    <mergeCell ref="AE8:AE9"/>
    <mergeCell ref="AM8:AM9"/>
    <mergeCell ref="AN8:AN9"/>
    <mergeCell ref="AO8:AO9"/>
    <mergeCell ref="T7:T10"/>
    <mergeCell ref="U7:U10"/>
    <mergeCell ref="AJ7:AJ10"/>
    <mergeCell ref="AK7:AK10"/>
    <mergeCell ref="AM7:AN7"/>
    <mergeCell ref="X8:X9"/>
    <mergeCell ref="Y8:Y9"/>
    <mergeCell ref="Z8:Z9"/>
    <mergeCell ref="AB8:AB9"/>
    <mergeCell ref="H7:K7"/>
    <mergeCell ref="M7:P7"/>
    <mergeCell ref="AL4:AP5"/>
    <mergeCell ref="B5:C6"/>
    <mergeCell ref="E5:F6"/>
    <mergeCell ref="R5:S6"/>
    <mergeCell ref="T5:U6"/>
    <mergeCell ref="G6:G10"/>
    <mergeCell ref="H6:K6"/>
    <mergeCell ref="L6:L10"/>
    <mergeCell ref="M6:P6"/>
    <mergeCell ref="V6:V10"/>
    <mergeCell ref="W6:Z6"/>
    <mergeCell ref="AA6:AA10"/>
    <mergeCell ref="AB6:AE6"/>
    <mergeCell ref="AL6:AL10"/>
    <mergeCell ref="AM6:AP6"/>
    <mergeCell ref="B7:B10"/>
    <mergeCell ref="C7:C10"/>
    <mergeCell ref="D7:D10"/>
    <mergeCell ref="E7:E10"/>
    <mergeCell ref="F7:F10"/>
    <mergeCell ref="AO7:AP7"/>
    <mergeCell ref="H8:H9"/>
    <mergeCell ref="R7:R10"/>
    <mergeCell ref="S7:S10"/>
    <mergeCell ref="I8:I9"/>
    <mergeCell ref="J8:J9"/>
    <mergeCell ref="B2:E3"/>
    <mergeCell ref="R2:T3"/>
    <mergeCell ref="AH2:AJ3"/>
    <mergeCell ref="B4:F4"/>
    <mergeCell ref="G4:K5"/>
    <mergeCell ref="L4:P5"/>
    <mergeCell ref="R4:U4"/>
    <mergeCell ref="V4:Z5"/>
    <mergeCell ref="AA4:AE5"/>
    <mergeCell ref="AH4:AK6"/>
    <mergeCell ref="AB7:AE7"/>
    <mergeCell ref="AH7:AI10"/>
    <mergeCell ref="K8:K9"/>
    <mergeCell ref="M8:M9"/>
    <mergeCell ref="N8:N9"/>
    <mergeCell ref="O8:O9"/>
    <mergeCell ref="P8:P9"/>
    <mergeCell ref="W8:W9"/>
    <mergeCell ref="W7:Z7"/>
  </mergeCells>
  <phoneticPr fontId="3"/>
  <conditionalFormatting sqref="AM11:AN64">
    <cfRule type="expression" dxfId="1" priority="1">
      <formula>#REF!=1</formula>
    </cfRule>
    <cfRule type="expression" dxfId="0" priority="2">
      <formula>#REF!=2</formula>
    </cfRule>
  </conditionalFormatting>
  <printOptions horizontalCentered="1" vertic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</sheetPr>
  <dimension ref="A1:J10"/>
  <sheetViews>
    <sheetView showZeros="0" view="pageBreakPreview" zoomScaleNormal="100" zoomScaleSheetLayoutView="100" workbookViewId="0">
      <selection activeCell="J32" sqref="J32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52">
        <v>90</v>
      </c>
      <c r="C10" s="53" t="s">
        <v>22</v>
      </c>
      <c r="D10" s="19">
        <v>40390</v>
      </c>
      <c r="E10" s="20" t="s">
        <v>253</v>
      </c>
      <c r="F10" s="21" t="s">
        <v>532</v>
      </c>
      <c r="G10" s="62">
        <v>22389</v>
      </c>
      <c r="H10" s="62">
        <v>213</v>
      </c>
      <c r="I10" s="62">
        <v>299</v>
      </c>
      <c r="J10" s="62">
        <v>512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G7:G8"/>
    <mergeCell ref="H7:H8"/>
    <mergeCell ref="I7:I8"/>
    <mergeCell ref="J7:J8"/>
    <mergeCell ref="B6:B9"/>
    <mergeCell ref="C6:C9"/>
    <mergeCell ref="D6:D9"/>
    <mergeCell ref="E6:E9"/>
    <mergeCell ref="G6:J6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5"/>
  </sheetPr>
  <dimension ref="A1:AE144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31" ht="5.25" customHeight="1" x14ac:dyDescent="0.45">
      <c r="A1" s="15"/>
      <c r="B1" s="129" t="s">
        <v>366</v>
      </c>
      <c r="C1" s="130"/>
      <c r="D1" s="130"/>
      <c r="E1" s="59"/>
    </row>
    <row r="2" spans="1:31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31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31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31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31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31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31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31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31" s="66" customFormat="1" ht="12.9" customHeight="1" x14ac:dyDescent="0.2">
      <c r="A10" s="16"/>
      <c r="B10" s="72">
        <v>103</v>
      </c>
      <c r="C10" s="53" t="s">
        <v>24</v>
      </c>
      <c r="D10" s="19">
        <v>60010</v>
      </c>
      <c r="E10" s="20" t="s">
        <v>254</v>
      </c>
      <c r="F10" s="21" t="s">
        <v>184</v>
      </c>
      <c r="G10" s="62">
        <v>201</v>
      </c>
      <c r="H10" s="62">
        <v>164</v>
      </c>
      <c r="I10" s="62">
        <v>1457</v>
      </c>
      <c r="J10" s="62">
        <v>1621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s="66" customFormat="1" ht="12.9" customHeight="1" x14ac:dyDescent="0.2">
      <c r="A11" s="16"/>
      <c r="B11" s="64"/>
      <c r="C11" s="64"/>
      <c r="D11" s="64"/>
      <c r="E11" s="64"/>
      <c r="F11" s="64"/>
      <c r="G11" s="64"/>
      <c r="H11" s="64"/>
      <c r="I11" s="64"/>
      <c r="J11" s="6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s="66" customFormat="1" ht="12.9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s="66" customFormat="1" ht="12.4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s="66" customFormat="1" ht="12.4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s="66" customFormat="1" ht="12.4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s="66" customFormat="1" ht="6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66" customFormat="1" ht="12.4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66" customFormat="1" ht="12.4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66" customFormat="1" ht="12.4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66" customFormat="1" ht="12.4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66" customFormat="1" ht="12.6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66" customFormat="1" ht="12.6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66" customFormat="1" ht="12.6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66" customFormat="1" ht="12.6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66" customFormat="1" ht="12.6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66" customFormat="1" ht="12.6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66" customFormat="1" ht="12.6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66" customFormat="1" ht="12.6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66" customFormat="1" ht="12.6" customHeight="1" x14ac:dyDescent="0.2">
      <c r="A29" s="16"/>
      <c r="B29" s="65"/>
      <c r="C29" s="65"/>
      <c r="D29" s="65"/>
      <c r="E29" s="65"/>
      <c r="F29" s="65"/>
      <c r="G29" s="65"/>
      <c r="H29" s="65"/>
      <c r="I29" s="65"/>
      <c r="J29" s="6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66" customFormat="1" ht="12.6" customHeight="1" x14ac:dyDescent="0.2">
      <c r="A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66" customFormat="1" ht="12.6" customHeight="1" x14ac:dyDescent="0.2">
      <c r="A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66" customFormat="1" ht="12.6" customHeight="1" x14ac:dyDescent="0.2">
      <c r="A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66" customFormat="1" ht="12.6" customHeight="1" x14ac:dyDescent="0.2">
      <c r="A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66" customFormat="1" ht="12.6" customHeight="1" x14ac:dyDescent="0.2">
      <c r="A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66" customFormat="1" ht="12.6" customHeight="1" x14ac:dyDescent="0.2">
      <c r="A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66" customFormat="1" ht="12.6" customHeight="1" x14ac:dyDescent="0.2">
      <c r="A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66" customFormat="1" ht="12.6" customHeight="1" x14ac:dyDescent="0.2">
      <c r="A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66" customFormat="1" ht="12.6" customHeight="1" x14ac:dyDescent="0.2">
      <c r="A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66" customFormat="1" ht="12.6" customHeight="1" x14ac:dyDescent="0.2">
      <c r="A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66" customFormat="1" ht="12.6" customHeight="1" x14ac:dyDescent="0.2">
      <c r="A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66" customFormat="1" ht="12.6" customHeight="1" x14ac:dyDescent="0.2">
      <c r="A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66" customFormat="1" ht="12.6" customHeight="1" x14ac:dyDescent="0.2">
      <c r="A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66" customFormat="1" ht="12.6" customHeight="1" x14ac:dyDescent="0.2">
      <c r="A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s="66" customFormat="1" ht="12.6" customHeight="1" x14ac:dyDescent="0.2">
      <c r="A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s="66" customFormat="1" ht="12.6" customHeight="1" x14ac:dyDescent="0.2">
      <c r="A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s="66" customFormat="1" ht="12.6" customHeight="1" x14ac:dyDescent="0.2">
      <c r="A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s="66" customFormat="1" ht="12.6" customHeight="1" x14ac:dyDescent="0.2">
      <c r="A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s="66" customFormat="1" ht="12.6" customHeight="1" x14ac:dyDescent="0.2">
      <c r="A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s="66" customFormat="1" ht="12.6" customHeight="1" x14ac:dyDescent="0.2">
      <c r="A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s="66" customFormat="1" ht="12.6" customHeight="1" x14ac:dyDescent="0.2">
      <c r="A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s="66" customFormat="1" ht="12.6" customHeight="1" x14ac:dyDescent="0.2">
      <c r="A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s="66" customFormat="1" ht="12.6" customHeight="1" x14ac:dyDescent="0.2">
      <c r="A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s="66" customFormat="1" ht="12.6" customHeight="1" x14ac:dyDescent="0.2">
      <c r="A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s="66" customFormat="1" ht="12.6" customHeight="1" x14ac:dyDescent="0.2">
      <c r="A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s="66" customFormat="1" ht="12.6" customHeight="1" x14ac:dyDescent="0.2">
      <c r="A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s="66" customFormat="1" ht="12.6" customHeight="1" x14ac:dyDescent="0.2">
      <c r="A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s="66" customFormat="1" ht="12.6" customHeight="1" x14ac:dyDescent="0.2">
      <c r="A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s="66" customFormat="1" ht="12.6" customHeight="1" x14ac:dyDescent="0.2">
      <c r="A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s="66" customFormat="1" ht="12.6" customHeight="1" x14ac:dyDescent="0.2">
      <c r="A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s="66" customFormat="1" ht="12.6" customHeight="1" x14ac:dyDescent="0.2">
      <c r="A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s="66" customFormat="1" ht="12.6" customHeight="1" x14ac:dyDescent="0.2">
      <c r="A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s="66" customFormat="1" ht="12.6" customHeight="1" x14ac:dyDescent="0.2">
      <c r="A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s="66" customFormat="1" ht="12.6" customHeight="1" x14ac:dyDescent="0.2">
      <c r="A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s="66" customFormat="1" ht="12.6" customHeight="1" x14ac:dyDescent="0.2">
      <c r="A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s="66" customFormat="1" ht="12.6" customHeight="1" x14ac:dyDescent="0.2">
      <c r="A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s="66" customFormat="1" ht="12.6" customHeight="1" x14ac:dyDescent="0.2">
      <c r="A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s="66" customFormat="1" ht="12.6" customHeight="1" x14ac:dyDescent="0.2">
      <c r="A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s="66" customFormat="1" ht="12.6" customHeight="1" x14ac:dyDescent="0.2">
      <c r="A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s="66" customFormat="1" ht="12.6" customHeight="1" x14ac:dyDescent="0.2">
      <c r="A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s="66" customFormat="1" ht="12.6" customHeight="1" x14ac:dyDescent="0.2">
      <c r="A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s="66" customFormat="1" ht="12.6" customHeight="1" x14ac:dyDescent="0.2">
      <c r="A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s="66" customFormat="1" ht="12.6" customHeight="1" x14ac:dyDescent="0.2">
      <c r="A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s="66" customFormat="1" ht="12.6" customHeight="1" x14ac:dyDescent="0.2">
      <c r="A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s="66" customFormat="1" ht="12.6" customHeight="1" x14ac:dyDescent="0.2">
      <c r="A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s="66" customFormat="1" ht="12.6" customHeight="1" x14ac:dyDescent="0.2">
      <c r="A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s="66" customFormat="1" ht="12.6" customHeight="1" x14ac:dyDescent="0.2">
      <c r="A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66" customFormat="1" ht="12.6" customHeight="1" x14ac:dyDescent="0.2">
      <c r="A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s="66" customFormat="1" ht="12.6" customHeight="1" x14ac:dyDescent="0.2">
      <c r="A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s="66" customFormat="1" ht="12.6" customHeight="1" x14ac:dyDescent="0.2">
      <c r="A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s="66" customFormat="1" ht="12.6" customHeight="1" x14ac:dyDescent="0.2">
      <c r="A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s="66" customFormat="1" ht="12.6" customHeight="1" x14ac:dyDescent="0.2">
      <c r="A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66" customFormat="1" ht="12.6" customHeight="1" x14ac:dyDescent="0.2">
      <c r="A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66" customFormat="1" ht="12.6" customHeight="1" x14ac:dyDescent="0.2">
      <c r="A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66" customFormat="1" ht="12.6" customHeight="1" x14ac:dyDescent="0.2">
      <c r="A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66" customFormat="1" ht="12.6" customHeight="1" x14ac:dyDescent="0.2">
      <c r="A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s="66" customFormat="1" ht="12.6" customHeight="1" x14ac:dyDescent="0.2">
      <c r="A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s="66" customFormat="1" ht="12.6" customHeight="1" x14ac:dyDescent="0.2">
      <c r="A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s="66" customFormat="1" ht="12.6" customHeight="1" x14ac:dyDescent="0.2">
      <c r="A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s="66" customFormat="1" ht="12.6" customHeight="1" x14ac:dyDescent="0.2">
      <c r="A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66" customFormat="1" ht="12.6" customHeight="1" x14ac:dyDescent="0.2">
      <c r="A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66" customFormat="1" ht="12.6" customHeight="1" x14ac:dyDescent="0.2">
      <c r="A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66" customFormat="1" ht="12.6" customHeight="1" x14ac:dyDescent="0.2">
      <c r="A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66" customFormat="1" ht="12.6" customHeight="1" x14ac:dyDescent="0.2">
      <c r="A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66" customFormat="1" ht="12.6" customHeight="1" x14ac:dyDescent="0.2">
      <c r="A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66" customFormat="1" ht="12.6" customHeight="1" x14ac:dyDescent="0.2">
      <c r="A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66" customFormat="1" ht="12.6" customHeight="1" x14ac:dyDescent="0.2">
      <c r="A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s="66" customFormat="1" ht="12.6" customHeight="1" x14ac:dyDescent="0.2">
      <c r="A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s="66" customFormat="1" ht="12.6" customHeight="1" x14ac:dyDescent="0.2">
      <c r="A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s="66" customFormat="1" ht="12.6" customHeight="1" x14ac:dyDescent="0.2">
      <c r="A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s="66" customFormat="1" ht="12.6" customHeight="1" x14ac:dyDescent="0.2">
      <c r="A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s="66" customFormat="1" ht="12.6" customHeight="1" x14ac:dyDescent="0.2">
      <c r="A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s="66" customFormat="1" ht="12.6" customHeight="1" x14ac:dyDescent="0.2">
      <c r="A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s="66" customFormat="1" ht="12.6" customHeight="1" x14ac:dyDescent="0.2">
      <c r="A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s="66" customFormat="1" ht="12.6" customHeight="1" x14ac:dyDescent="0.2">
      <c r="A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s="66" customFormat="1" ht="12.6" customHeight="1" x14ac:dyDescent="0.2">
      <c r="A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s="66" customFormat="1" ht="12.6" customHeight="1" x14ac:dyDescent="0.2">
      <c r="A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s="66" customFormat="1" ht="12.6" customHeight="1" x14ac:dyDescent="0.2">
      <c r="A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s="66" customFormat="1" ht="12.6" customHeight="1" x14ac:dyDescent="0.2">
      <c r="A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s="66" customFormat="1" ht="12.6" customHeight="1" x14ac:dyDescent="0.2">
      <c r="A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s="66" customFormat="1" ht="12.6" customHeight="1" x14ac:dyDescent="0.2">
      <c r="A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s="66" customFormat="1" ht="12.6" customHeight="1" x14ac:dyDescent="0.2">
      <c r="A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s="66" customFormat="1" ht="12.6" customHeight="1" x14ac:dyDescent="0.2">
      <c r="A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s="66" customFormat="1" ht="12.6" customHeight="1" x14ac:dyDescent="0.2">
      <c r="A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s="66" customFormat="1" ht="12.6" customHeight="1" x14ac:dyDescent="0.2">
      <c r="A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s="66" customFormat="1" ht="12.6" customHeight="1" x14ac:dyDescent="0.2">
      <c r="A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s="66" customFormat="1" ht="12.6" customHeight="1" x14ac:dyDescent="0.2">
      <c r="A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s="66" customFormat="1" ht="12.6" customHeight="1" x14ac:dyDescent="0.2">
      <c r="A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s="66" customFormat="1" ht="12.6" customHeight="1" x14ac:dyDescent="0.2">
      <c r="A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s="66" customFormat="1" ht="12.6" customHeight="1" x14ac:dyDescent="0.2">
      <c r="A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s="66" customFormat="1" ht="12.6" customHeight="1" x14ac:dyDescent="0.2">
      <c r="A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s="66" customFormat="1" ht="12.6" customHeight="1" x14ac:dyDescent="0.2">
      <c r="A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s="66" customFormat="1" ht="12.6" customHeight="1" x14ac:dyDescent="0.2">
      <c r="A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s="66" customFormat="1" ht="12.6" customHeight="1" x14ac:dyDescent="0.2">
      <c r="A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s="66" customFormat="1" ht="12.6" customHeight="1" x14ac:dyDescent="0.2">
      <c r="A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s="66" customFormat="1" ht="12.6" customHeight="1" x14ac:dyDescent="0.2">
      <c r="A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s="66" customFormat="1" ht="12.6" customHeight="1" x14ac:dyDescent="0.2">
      <c r="A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66" customFormat="1" ht="12.6" customHeight="1" x14ac:dyDescent="0.2">
      <c r="A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66" customFormat="1" ht="12.6" customHeight="1" x14ac:dyDescent="0.2">
      <c r="A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s="66" customFormat="1" ht="12.6" customHeight="1" x14ac:dyDescent="0.2">
      <c r="A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s="66" customFormat="1" ht="12.6" customHeight="1" x14ac:dyDescent="0.2">
      <c r="A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s="66" customFormat="1" ht="12.6" customHeight="1" x14ac:dyDescent="0.2">
      <c r="A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s="66" customFormat="1" ht="12.6" customHeight="1" x14ac:dyDescent="0.2">
      <c r="A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s="66" customFormat="1" ht="12.6" customHeight="1" x14ac:dyDescent="0.2">
      <c r="A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s="66" customFormat="1" ht="12.6" customHeight="1" x14ac:dyDescent="0.2">
      <c r="A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s="66" customFormat="1" ht="12.6" customHeight="1" x14ac:dyDescent="0.2">
      <c r="A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s="66" customFormat="1" ht="12.6" customHeight="1" x14ac:dyDescent="0.2">
      <c r="A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s="66" customFormat="1" ht="12.6" customHeight="1" x14ac:dyDescent="0.2">
      <c r="A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s="66" customFormat="1" ht="12.6" customHeight="1" x14ac:dyDescent="0.2">
      <c r="A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s="66" customFormat="1" ht="12.6" customHeight="1" x14ac:dyDescent="0.2">
      <c r="A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s="66" customFormat="1" ht="12.6" customHeight="1" x14ac:dyDescent="0.2">
      <c r="A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s="66" customFormat="1" ht="12.6" customHeight="1" x14ac:dyDescent="0.2">
      <c r="A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s="66" customFormat="1" ht="12.6" customHeight="1" x14ac:dyDescent="0.2">
      <c r="A142" s="16"/>
      <c r="B142" s="41"/>
      <c r="C142" s="41"/>
      <c r="D142" s="67"/>
      <c r="E142" s="68"/>
      <c r="F142" s="69"/>
      <c r="G142" s="70"/>
      <c r="H142" s="70"/>
      <c r="I142" s="70"/>
      <c r="J142" s="70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12.6" customHeight="1" x14ac:dyDescent="0.2">
      <c r="B143" s="24"/>
      <c r="D143" s="24"/>
      <c r="F143" s="24"/>
    </row>
    <row r="144" spans="1:31" ht="12.6" customHeight="1" x14ac:dyDescent="0.2">
      <c r="B144" s="24"/>
      <c r="D144" s="24"/>
      <c r="F144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5"/>
  </sheetPr>
  <dimension ref="A1:AE144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31" ht="5.25" customHeight="1" x14ac:dyDescent="0.45">
      <c r="A1" s="15"/>
      <c r="B1" s="129" t="s">
        <v>366</v>
      </c>
      <c r="C1" s="130"/>
      <c r="D1" s="130"/>
      <c r="E1" s="59"/>
    </row>
    <row r="2" spans="1:31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31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31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31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31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31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31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31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31" s="66" customFormat="1" ht="12.9" customHeight="1" x14ac:dyDescent="0.2">
      <c r="A10" s="16"/>
      <c r="B10" s="72">
        <v>105</v>
      </c>
      <c r="C10" s="53" t="s">
        <v>25</v>
      </c>
      <c r="D10" s="19">
        <v>60030</v>
      </c>
      <c r="E10" s="20" t="s">
        <v>255</v>
      </c>
      <c r="F10" s="21" t="s">
        <v>179</v>
      </c>
      <c r="G10" s="62">
        <v>82</v>
      </c>
      <c r="H10" s="62">
        <v>59</v>
      </c>
      <c r="I10" s="62">
        <v>182</v>
      </c>
      <c r="J10" s="62">
        <v>241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s="66" customFormat="1" ht="12.9" customHeight="1" x14ac:dyDescent="0.2">
      <c r="A11" s="16"/>
      <c r="B11" s="64"/>
      <c r="C11" s="64"/>
      <c r="D11" s="64"/>
      <c r="E11" s="64"/>
      <c r="F11" s="64"/>
      <c r="G11" s="64"/>
      <c r="H11" s="64"/>
      <c r="I11" s="64"/>
      <c r="J11" s="6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s="66" customFormat="1" ht="12.9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s="66" customFormat="1" ht="12.4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s="66" customFormat="1" ht="12.4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s="66" customFormat="1" ht="12.4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s="66" customFormat="1" ht="6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66" customFormat="1" ht="12.4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66" customFormat="1" ht="12.4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66" customFormat="1" ht="12.4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66" customFormat="1" ht="12.4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66" customFormat="1" ht="12.6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66" customFormat="1" ht="12.6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66" customFormat="1" ht="12.6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66" customFormat="1" ht="12.6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66" customFormat="1" ht="12.6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66" customFormat="1" ht="12.6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66" customFormat="1" ht="12.6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66" customFormat="1" ht="12.6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66" customFormat="1" ht="12.6" customHeight="1" x14ac:dyDescent="0.2">
      <c r="A29" s="16"/>
      <c r="B29" s="65"/>
      <c r="C29" s="65"/>
      <c r="D29" s="65"/>
      <c r="E29" s="65"/>
      <c r="F29" s="65"/>
      <c r="G29" s="65"/>
      <c r="H29" s="65"/>
      <c r="I29" s="65"/>
      <c r="J29" s="6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66" customFormat="1" ht="12.6" customHeight="1" x14ac:dyDescent="0.2">
      <c r="A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66" customFormat="1" ht="12.6" customHeight="1" x14ac:dyDescent="0.2">
      <c r="A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66" customFormat="1" ht="12.6" customHeight="1" x14ac:dyDescent="0.2">
      <c r="A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66" customFormat="1" ht="12.6" customHeight="1" x14ac:dyDescent="0.2">
      <c r="A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66" customFormat="1" ht="12.6" customHeight="1" x14ac:dyDescent="0.2">
      <c r="A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66" customFormat="1" ht="12.6" customHeight="1" x14ac:dyDescent="0.2">
      <c r="A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66" customFormat="1" ht="12.6" customHeight="1" x14ac:dyDescent="0.2">
      <c r="A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66" customFormat="1" ht="12.6" customHeight="1" x14ac:dyDescent="0.2">
      <c r="A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66" customFormat="1" ht="12.6" customHeight="1" x14ac:dyDescent="0.2">
      <c r="A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66" customFormat="1" ht="12.6" customHeight="1" x14ac:dyDescent="0.2">
      <c r="A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66" customFormat="1" ht="12.6" customHeight="1" x14ac:dyDescent="0.2">
      <c r="A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66" customFormat="1" ht="12.6" customHeight="1" x14ac:dyDescent="0.2">
      <c r="A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66" customFormat="1" ht="12.6" customHeight="1" x14ac:dyDescent="0.2">
      <c r="A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66" customFormat="1" ht="12.6" customHeight="1" x14ac:dyDescent="0.2">
      <c r="A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s="66" customFormat="1" ht="12.6" customHeight="1" x14ac:dyDescent="0.2">
      <c r="A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s="66" customFormat="1" ht="12.6" customHeight="1" x14ac:dyDescent="0.2">
      <c r="A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s="66" customFormat="1" ht="12.6" customHeight="1" x14ac:dyDescent="0.2">
      <c r="A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s="66" customFormat="1" ht="12.6" customHeight="1" x14ac:dyDescent="0.2">
      <c r="A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s="66" customFormat="1" ht="12.6" customHeight="1" x14ac:dyDescent="0.2">
      <c r="A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s="66" customFormat="1" ht="12.6" customHeight="1" x14ac:dyDescent="0.2">
      <c r="A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s="66" customFormat="1" ht="12.6" customHeight="1" x14ac:dyDescent="0.2">
      <c r="A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s="66" customFormat="1" ht="12.6" customHeight="1" x14ac:dyDescent="0.2">
      <c r="A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s="66" customFormat="1" ht="12.6" customHeight="1" x14ac:dyDescent="0.2">
      <c r="A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s="66" customFormat="1" ht="12.6" customHeight="1" x14ac:dyDescent="0.2">
      <c r="A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s="66" customFormat="1" ht="12.6" customHeight="1" x14ac:dyDescent="0.2">
      <c r="A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s="66" customFormat="1" ht="12.6" customHeight="1" x14ac:dyDescent="0.2">
      <c r="A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s="66" customFormat="1" ht="12.6" customHeight="1" x14ac:dyDescent="0.2">
      <c r="A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s="66" customFormat="1" ht="12.6" customHeight="1" x14ac:dyDescent="0.2">
      <c r="A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s="66" customFormat="1" ht="12.6" customHeight="1" x14ac:dyDescent="0.2">
      <c r="A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s="66" customFormat="1" ht="12.6" customHeight="1" x14ac:dyDescent="0.2">
      <c r="A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s="66" customFormat="1" ht="12.6" customHeight="1" x14ac:dyDescent="0.2">
      <c r="A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s="66" customFormat="1" ht="12.6" customHeight="1" x14ac:dyDescent="0.2">
      <c r="A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s="66" customFormat="1" ht="12.6" customHeight="1" x14ac:dyDescent="0.2">
      <c r="A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s="66" customFormat="1" ht="12.6" customHeight="1" x14ac:dyDescent="0.2">
      <c r="A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s="66" customFormat="1" ht="12.6" customHeight="1" x14ac:dyDescent="0.2">
      <c r="A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s="66" customFormat="1" ht="12.6" customHeight="1" x14ac:dyDescent="0.2">
      <c r="A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s="66" customFormat="1" ht="12.6" customHeight="1" x14ac:dyDescent="0.2">
      <c r="A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s="66" customFormat="1" ht="12.6" customHeight="1" x14ac:dyDescent="0.2">
      <c r="A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s="66" customFormat="1" ht="12.6" customHeight="1" x14ac:dyDescent="0.2">
      <c r="A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s="66" customFormat="1" ht="12.6" customHeight="1" x14ac:dyDescent="0.2">
      <c r="A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s="66" customFormat="1" ht="12.6" customHeight="1" x14ac:dyDescent="0.2">
      <c r="A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s="66" customFormat="1" ht="12.6" customHeight="1" x14ac:dyDescent="0.2">
      <c r="A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s="66" customFormat="1" ht="12.6" customHeight="1" x14ac:dyDescent="0.2">
      <c r="A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s="66" customFormat="1" ht="12.6" customHeight="1" x14ac:dyDescent="0.2">
      <c r="A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s="66" customFormat="1" ht="12.6" customHeight="1" x14ac:dyDescent="0.2">
      <c r="A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s="66" customFormat="1" ht="12.6" customHeight="1" x14ac:dyDescent="0.2">
      <c r="A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s="66" customFormat="1" ht="12.6" customHeight="1" x14ac:dyDescent="0.2">
      <c r="A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66" customFormat="1" ht="12.6" customHeight="1" x14ac:dyDescent="0.2">
      <c r="A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s="66" customFormat="1" ht="12.6" customHeight="1" x14ac:dyDescent="0.2">
      <c r="A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s="66" customFormat="1" ht="12.6" customHeight="1" x14ac:dyDescent="0.2">
      <c r="A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s="66" customFormat="1" ht="12.6" customHeight="1" x14ac:dyDescent="0.2">
      <c r="A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s="66" customFormat="1" ht="12.6" customHeight="1" x14ac:dyDescent="0.2">
      <c r="A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66" customFormat="1" ht="12.6" customHeight="1" x14ac:dyDescent="0.2">
      <c r="A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66" customFormat="1" ht="12.6" customHeight="1" x14ac:dyDescent="0.2">
      <c r="A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66" customFormat="1" ht="12.6" customHeight="1" x14ac:dyDescent="0.2">
      <c r="A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66" customFormat="1" ht="12.6" customHeight="1" x14ac:dyDescent="0.2">
      <c r="A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s="66" customFormat="1" ht="12.6" customHeight="1" x14ac:dyDescent="0.2">
      <c r="A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s="66" customFormat="1" ht="12.6" customHeight="1" x14ac:dyDescent="0.2">
      <c r="A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s="66" customFormat="1" ht="12.6" customHeight="1" x14ac:dyDescent="0.2">
      <c r="A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s="66" customFormat="1" ht="12.6" customHeight="1" x14ac:dyDescent="0.2">
      <c r="A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66" customFormat="1" ht="12.6" customHeight="1" x14ac:dyDescent="0.2">
      <c r="A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66" customFormat="1" ht="12.6" customHeight="1" x14ac:dyDescent="0.2">
      <c r="A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66" customFormat="1" ht="12.6" customHeight="1" x14ac:dyDescent="0.2">
      <c r="A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66" customFormat="1" ht="12.6" customHeight="1" x14ac:dyDescent="0.2">
      <c r="A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66" customFormat="1" ht="12.6" customHeight="1" x14ac:dyDescent="0.2">
      <c r="A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66" customFormat="1" ht="12.6" customHeight="1" x14ac:dyDescent="0.2">
      <c r="A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66" customFormat="1" ht="12.6" customHeight="1" x14ac:dyDescent="0.2">
      <c r="A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s="66" customFormat="1" ht="12.6" customHeight="1" x14ac:dyDescent="0.2">
      <c r="A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s="66" customFormat="1" ht="12.6" customHeight="1" x14ac:dyDescent="0.2">
      <c r="A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s="66" customFormat="1" ht="12.6" customHeight="1" x14ac:dyDescent="0.2">
      <c r="A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s="66" customFormat="1" ht="12.6" customHeight="1" x14ac:dyDescent="0.2">
      <c r="A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s="66" customFormat="1" ht="12.6" customHeight="1" x14ac:dyDescent="0.2">
      <c r="A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s="66" customFormat="1" ht="12.6" customHeight="1" x14ac:dyDescent="0.2">
      <c r="A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s="66" customFormat="1" ht="12.6" customHeight="1" x14ac:dyDescent="0.2">
      <c r="A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s="66" customFormat="1" ht="12.6" customHeight="1" x14ac:dyDescent="0.2">
      <c r="A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s="66" customFormat="1" ht="12.6" customHeight="1" x14ac:dyDescent="0.2">
      <c r="A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s="66" customFormat="1" ht="12.6" customHeight="1" x14ac:dyDescent="0.2">
      <c r="A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s="66" customFormat="1" ht="12.6" customHeight="1" x14ac:dyDescent="0.2">
      <c r="A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s="66" customFormat="1" ht="12.6" customHeight="1" x14ac:dyDescent="0.2">
      <c r="A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s="66" customFormat="1" ht="12.6" customHeight="1" x14ac:dyDescent="0.2">
      <c r="A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s="66" customFormat="1" ht="12.6" customHeight="1" x14ac:dyDescent="0.2">
      <c r="A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s="66" customFormat="1" ht="12.6" customHeight="1" x14ac:dyDescent="0.2">
      <c r="A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s="66" customFormat="1" ht="12.6" customHeight="1" x14ac:dyDescent="0.2">
      <c r="A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s="66" customFormat="1" ht="12.6" customHeight="1" x14ac:dyDescent="0.2">
      <c r="A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s="66" customFormat="1" ht="12.6" customHeight="1" x14ac:dyDescent="0.2">
      <c r="A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s="66" customFormat="1" ht="12.6" customHeight="1" x14ac:dyDescent="0.2">
      <c r="A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s="66" customFormat="1" ht="12.6" customHeight="1" x14ac:dyDescent="0.2">
      <c r="A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s="66" customFormat="1" ht="12.6" customHeight="1" x14ac:dyDescent="0.2">
      <c r="A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s="66" customFormat="1" ht="12.6" customHeight="1" x14ac:dyDescent="0.2">
      <c r="A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s="66" customFormat="1" ht="12.6" customHeight="1" x14ac:dyDescent="0.2">
      <c r="A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s="66" customFormat="1" ht="12.6" customHeight="1" x14ac:dyDescent="0.2">
      <c r="A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s="66" customFormat="1" ht="12.6" customHeight="1" x14ac:dyDescent="0.2">
      <c r="A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s="66" customFormat="1" ht="12.6" customHeight="1" x14ac:dyDescent="0.2">
      <c r="A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s="66" customFormat="1" ht="12.6" customHeight="1" x14ac:dyDescent="0.2">
      <c r="A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s="66" customFormat="1" ht="12.6" customHeight="1" x14ac:dyDescent="0.2">
      <c r="A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s="66" customFormat="1" ht="12.6" customHeight="1" x14ac:dyDescent="0.2">
      <c r="A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s="66" customFormat="1" ht="12.6" customHeight="1" x14ac:dyDescent="0.2">
      <c r="A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66" customFormat="1" ht="12.6" customHeight="1" x14ac:dyDescent="0.2">
      <c r="A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66" customFormat="1" ht="12.6" customHeight="1" x14ac:dyDescent="0.2">
      <c r="A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s="66" customFormat="1" ht="12.6" customHeight="1" x14ac:dyDescent="0.2">
      <c r="A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s="66" customFormat="1" ht="12.6" customHeight="1" x14ac:dyDescent="0.2">
      <c r="A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s="66" customFormat="1" ht="12.6" customHeight="1" x14ac:dyDescent="0.2">
      <c r="A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s="66" customFormat="1" ht="12.6" customHeight="1" x14ac:dyDescent="0.2">
      <c r="A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s="66" customFormat="1" ht="12.6" customHeight="1" x14ac:dyDescent="0.2">
      <c r="A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s="66" customFormat="1" ht="12.6" customHeight="1" x14ac:dyDescent="0.2">
      <c r="A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s="66" customFormat="1" ht="12.6" customHeight="1" x14ac:dyDescent="0.2">
      <c r="A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s="66" customFormat="1" ht="12.6" customHeight="1" x14ac:dyDescent="0.2">
      <c r="A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s="66" customFormat="1" ht="12.6" customHeight="1" x14ac:dyDescent="0.2">
      <c r="A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s="66" customFormat="1" ht="12.6" customHeight="1" x14ac:dyDescent="0.2">
      <c r="A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s="66" customFormat="1" ht="12.6" customHeight="1" x14ac:dyDescent="0.2">
      <c r="A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s="66" customFormat="1" ht="12.6" customHeight="1" x14ac:dyDescent="0.2">
      <c r="A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s="66" customFormat="1" ht="12.6" customHeight="1" x14ac:dyDescent="0.2">
      <c r="A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s="66" customFormat="1" ht="12.6" customHeight="1" x14ac:dyDescent="0.2">
      <c r="A142" s="16"/>
      <c r="B142" s="41"/>
      <c r="C142" s="41"/>
      <c r="D142" s="67"/>
      <c r="E142" s="68"/>
      <c r="F142" s="69"/>
      <c r="G142" s="70"/>
      <c r="H142" s="70"/>
      <c r="I142" s="70"/>
      <c r="J142" s="70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12.6" customHeight="1" x14ac:dyDescent="0.2">
      <c r="B143" s="24"/>
      <c r="D143" s="24"/>
      <c r="F143" s="24"/>
    </row>
    <row r="144" spans="1:31" ht="12.6" customHeight="1" x14ac:dyDescent="0.2">
      <c r="B144" s="24"/>
      <c r="D144" s="24"/>
      <c r="F144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5"/>
  </sheetPr>
  <dimension ref="A1:J13"/>
  <sheetViews>
    <sheetView showZeros="0" view="pageBreakPreview" zoomScaleNormal="100" zoomScaleSheetLayoutView="100" workbookViewId="0">
      <selection activeCell="F41" sqref="F41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118</v>
      </c>
      <c r="C10" s="53" t="s">
        <v>26</v>
      </c>
      <c r="D10" s="19">
        <v>60040</v>
      </c>
      <c r="E10" s="20" t="s">
        <v>256</v>
      </c>
      <c r="F10" s="21" t="s">
        <v>534</v>
      </c>
      <c r="G10" s="62">
        <v>7213</v>
      </c>
      <c r="H10" s="62">
        <v>900</v>
      </c>
      <c r="I10" s="62">
        <v>216</v>
      </c>
      <c r="J10" s="62">
        <v>1116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12.9" customHeight="1" x14ac:dyDescent="0.2">
      <c r="C12" s="16"/>
      <c r="E12" s="16"/>
    </row>
    <row r="13" spans="1:10" ht="12.45" customHeight="1" x14ac:dyDescent="0.2">
      <c r="C13" s="16"/>
      <c r="E13" s="16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5"/>
  </sheetPr>
  <dimension ref="A1:J33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119</v>
      </c>
      <c r="C10" s="53" t="s">
        <v>27</v>
      </c>
      <c r="D10" s="19">
        <v>60050</v>
      </c>
      <c r="E10" s="20" t="s">
        <v>257</v>
      </c>
      <c r="F10" s="21" t="s">
        <v>532</v>
      </c>
      <c r="G10" s="62">
        <v>3200</v>
      </c>
      <c r="H10" s="62">
        <v>929</v>
      </c>
      <c r="I10" s="62">
        <v>279</v>
      </c>
      <c r="J10" s="62">
        <v>1208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12.9" customHeight="1" x14ac:dyDescent="0.2">
      <c r="C12" s="16"/>
      <c r="E12" s="16"/>
    </row>
    <row r="13" spans="1:10" ht="12.45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6.75" customHeight="1" x14ac:dyDescent="0.2">
      <c r="C16" s="16"/>
      <c r="E16" s="16"/>
    </row>
    <row r="17" spans="2:10" ht="12.4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45" customHeight="1" x14ac:dyDescent="0.2">
      <c r="C20" s="16"/>
      <c r="E20" s="16"/>
    </row>
    <row r="21" spans="2:10" ht="12.6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C30" s="16"/>
      <c r="E30" s="16"/>
    </row>
    <row r="31" spans="2:10" ht="12.6" customHeight="1" x14ac:dyDescent="0.2">
      <c r="B31" s="41"/>
      <c r="C31" s="41"/>
      <c r="D31" s="67"/>
      <c r="E31" s="68"/>
      <c r="F31" s="69"/>
      <c r="G31" s="70"/>
      <c r="H31" s="70"/>
      <c r="I31" s="70"/>
      <c r="J31" s="70"/>
    </row>
    <row r="32" spans="2:10" ht="12.6" customHeight="1" x14ac:dyDescent="0.2">
      <c r="B32" s="24"/>
      <c r="D32" s="24"/>
      <c r="F32" s="24"/>
    </row>
    <row r="33" spans="2:6" ht="12.6" customHeight="1" x14ac:dyDescent="0.2">
      <c r="B33" s="24"/>
      <c r="D33" s="24"/>
      <c r="F33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5"/>
  </sheetPr>
  <dimension ref="A1:J33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120</v>
      </c>
      <c r="C10" s="53" t="s">
        <v>28</v>
      </c>
      <c r="D10" s="19">
        <v>60060</v>
      </c>
      <c r="E10" s="20" t="s">
        <v>258</v>
      </c>
      <c r="F10" s="21" t="s">
        <v>532</v>
      </c>
      <c r="G10" s="62">
        <v>4201</v>
      </c>
      <c r="H10" s="62">
        <v>881</v>
      </c>
      <c r="I10" s="62">
        <v>1504</v>
      </c>
      <c r="J10" s="62">
        <v>2385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12.9" customHeight="1" x14ac:dyDescent="0.2">
      <c r="C12" s="16"/>
      <c r="E12" s="16"/>
    </row>
    <row r="13" spans="1:10" ht="12.45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6.75" customHeight="1" x14ac:dyDescent="0.2">
      <c r="C16" s="16"/>
      <c r="E16" s="16"/>
    </row>
    <row r="17" spans="2:10" ht="12.4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45" customHeight="1" x14ac:dyDescent="0.2">
      <c r="C20" s="16"/>
      <c r="E20" s="16"/>
    </row>
    <row r="21" spans="2:10" ht="12.6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C30" s="16"/>
      <c r="E30" s="16"/>
    </row>
    <row r="31" spans="2:10" ht="12.6" customHeight="1" x14ac:dyDescent="0.2">
      <c r="B31" s="41"/>
      <c r="C31" s="41"/>
      <c r="D31" s="67"/>
      <c r="E31" s="68"/>
      <c r="F31" s="69"/>
      <c r="G31" s="70"/>
      <c r="H31" s="70"/>
      <c r="I31" s="70"/>
      <c r="J31" s="70"/>
    </row>
    <row r="32" spans="2:10" ht="12.6" customHeight="1" x14ac:dyDescent="0.2">
      <c r="B32" s="24"/>
      <c r="D32" s="24"/>
      <c r="F32" s="24"/>
    </row>
    <row r="33" spans="2:6" ht="12.6" customHeight="1" x14ac:dyDescent="0.2">
      <c r="B33" s="24"/>
      <c r="D33" s="24"/>
      <c r="F33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5"/>
  </sheetPr>
  <dimension ref="A1:J33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121</v>
      </c>
      <c r="C10" s="53" t="s">
        <v>29</v>
      </c>
      <c r="D10" s="19">
        <v>60070</v>
      </c>
      <c r="E10" s="20" t="s">
        <v>259</v>
      </c>
      <c r="F10" s="21" t="s">
        <v>534</v>
      </c>
      <c r="G10" s="62">
        <v>4042</v>
      </c>
      <c r="H10" s="62">
        <v>204</v>
      </c>
      <c r="I10" s="62">
        <v>1010</v>
      </c>
      <c r="J10" s="62">
        <v>1214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12.9" customHeight="1" x14ac:dyDescent="0.2">
      <c r="C12" s="16"/>
      <c r="E12" s="16"/>
    </row>
    <row r="13" spans="1:10" ht="12.45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6.75" customHeight="1" x14ac:dyDescent="0.2">
      <c r="C16" s="16"/>
      <c r="E16" s="16"/>
    </row>
    <row r="17" spans="2:10" ht="12.4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45" customHeight="1" x14ac:dyDescent="0.2">
      <c r="C20" s="16"/>
      <c r="E20" s="16"/>
    </row>
    <row r="21" spans="2:10" ht="12.6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C30" s="16"/>
      <c r="E30" s="16"/>
    </row>
    <row r="31" spans="2:10" ht="12.6" customHeight="1" x14ac:dyDescent="0.2">
      <c r="B31" s="41"/>
      <c r="C31" s="41"/>
      <c r="D31" s="67"/>
      <c r="E31" s="68"/>
      <c r="F31" s="69"/>
      <c r="G31" s="70"/>
      <c r="H31" s="70"/>
      <c r="I31" s="70"/>
      <c r="J31" s="70"/>
    </row>
    <row r="32" spans="2:10" ht="12.6" customHeight="1" x14ac:dyDescent="0.2">
      <c r="B32" s="24"/>
      <c r="D32" s="24"/>
      <c r="F32" s="24"/>
    </row>
    <row r="33" spans="2:6" ht="12.6" customHeight="1" x14ac:dyDescent="0.2">
      <c r="B33" s="24"/>
      <c r="D33" s="24"/>
      <c r="F33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5"/>
  </sheetPr>
  <dimension ref="A1:J33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132</v>
      </c>
      <c r="C10" s="53" t="s">
        <v>30</v>
      </c>
      <c r="D10" s="19">
        <v>60080</v>
      </c>
      <c r="E10" s="20" t="s">
        <v>260</v>
      </c>
      <c r="F10" s="21" t="s">
        <v>534</v>
      </c>
      <c r="G10" s="62">
        <v>5763</v>
      </c>
      <c r="H10" s="62">
        <v>532</v>
      </c>
      <c r="I10" s="62">
        <v>722</v>
      </c>
      <c r="J10" s="62">
        <v>1254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12.9" customHeight="1" x14ac:dyDescent="0.2">
      <c r="C12" s="16"/>
      <c r="E12" s="16"/>
    </row>
    <row r="13" spans="1:10" ht="12.45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6.75" customHeight="1" x14ac:dyDescent="0.2">
      <c r="C16" s="16"/>
      <c r="E16" s="16"/>
    </row>
    <row r="17" spans="2:10" ht="12.4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45" customHeight="1" x14ac:dyDescent="0.2">
      <c r="C20" s="16"/>
      <c r="E20" s="16"/>
    </row>
    <row r="21" spans="2:10" ht="12.6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C30" s="16"/>
      <c r="E30" s="16"/>
    </row>
    <row r="31" spans="2:10" ht="12.6" customHeight="1" x14ac:dyDescent="0.2">
      <c r="B31" s="41"/>
      <c r="C31" s="41"/>
      <c r="D31" s="67"/>
      <c r="E31" s="68"/>
      <c r="F31" s="69"/>
      <c r="G31" s="70"/>
      <c r="H31" s="70"/>
      <c r="I31" s="70"/>
      <c r="J31" s="70"/>
    </row>
    <row r="32" spans="2:10" ht="12.6" customHeight="1" x14ac:dyDescent="0.2">
      <c r="B32" s="24"/>
      <c r="D32" s="24"/>
      <c r="F32" s="24"/>
    </row>
    <row r="33" spans="2:6" ht="12.6" customHeight="1" x14ac:dyDescent="0.2">
      <c r="B33" s="24"/>
      <c r="D33" s="24"/>
      <c r="F33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5"/>
  </sheetPr>
  <dimension ref="A1:J33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144</v>
      </c>
      <c r="C10" s="53" t="s">
        <v>31</v>
      </c>
      <c r="D10" s="19">
        <v>60090</v>
      </c>
      <c r="E10" s="20" t="s">
        <v>261</v>
      </c>
      <c r="F10" s="21" t="s">
        <v>532</v>
      </c>
      <c r="G10" s="62">
        <v>5502</v>
      </c>
      <c r="H10" s="62">
        <v>557</v>
      </c>
      <c r="I10" s="62">
        <v>233</v>
      </c>
      <c r="J10" s="62">
        <v>790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12.9" customHeight="1" x14ac:dyDescent="0.2">
      <c r="C12" s="16"/>
      <c r="E12" s="16"/>
    </row>
    <row r="13" spans="1:10" ht="12.45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6.75" customHeight="1" x14ac:dyDescent="0.2">
      <c r="C16" s="16"/>
      <c r="E16" s="16"/>
    </row>
    <row r="17" spans="2:10" ht="12.4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45" customHeight="1" x14ac:dyDescent="0.2">
      <c r="C20" s="16"/>
      <c r="E20" s="16"/>
    </row>
    <row r="21" spans="2:10" ht="12.6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C30" s="16"/>
      <c r="E30" s="16"/>
    </row>
    <row r="31" spans="2:10" ht="12.6" customHeight="1" x14ac:dyDescent="0.2">
      <c r="B31" s="41"/>
      <c r="C31" s="41"/>
      <c r="D31" s="67"/>
      <c r="E31" s="68"/>
      <c r="F31" s="69"/>
      <c r="G31" s="70"/>
      <c r="H31" s="70"/>
      <c r="I31" s="70"/>
      <c r="J31" s="70"/>
    </row>
    <row r="32" spans="2:10" ht="12.6" customHeight="1" x14ac:dyDescent="0.2">
      <c r="B32" s="24"/>
      <c r="D32" s="24"/>
      <c r="F32" s="24"/>
    </row>
    <row r="33" spans="2:6" ht="12.6" customHeight="1" x14ac:dyDescent="0.2">
      <c r="B33" s="24"/>
      <c r="D33" s="24"/>
      <c r="F33" s="2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5"/>
  </sheetPr>
  <dimension ref="A1:J11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154</v>
      </c>
      <c r="C10" s="58" t="s">
        <v>363</v>
      </c>
      <c r="D10" s="19">
        <v>60100</v>
      </c>
      <c r="E10" s="20" t="s">
        <v>262</v>
      </c>
      <c r="F10" s="21" t="s">
        <v>531</v>
      </c>
      <c r="G10" s="62">
        <v>44</v>
      </c>
      <c r="H10" s="62">
        <v>53</v>
      </c>
      <c r="I10" s="62">
        <v>5</v>
      </c>
      <c r="J10" s="62">
        <v>58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BC8EDE"/>
  </sheetPr>
  <dimension ref="A1:J14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13" t="s">
        <v>160</v>
      </c>
      <c r="C3" s="211"/>
      <c r="D3" s="211"/>
      <c r="E3" s="211"/>
      <c r="F3" s="214" t="s">
        <v>161</v>
      </c>
      <c r="G3" s="215"/>
      <c r="H3" s="215"/>
      <c r="I3" s="215"/>
      <c r="J3" s="216"/>
    </row>
    <row r="4" spans="1:10" s="48" customFormat="1" ht="12.9" customHeight="1" x14ac:dyDescent="0.2">
      <c r="B4" s="209" t="s">
        <v>162</v>
      </c>
      <c r="C4" s="210"/>
      <c r="D4" s="207" t="s">
        <v>163</v>
      </c>
      <c r="E4" s="211"/>
      <c r="F4" s="217"/>
      <c r="G4" s="218"/>
      <c r="H4" s="218"/>
      <c r="I4" s="218"/>
      <c r="J4" s="219"/>
    </row>
    <row r="5" spans="1:10" s="48" customFormat="1" ht="12.9" customHeight="1" x14ac:dyDescent="0.2">
      <c r="B5" s="210"/>
      <c r="C5" s="210"/>
      <c r="D5" s="211"/>
      <c r="E5" s="211"/>
      <c r="F5" s="207" t="s">
        <v>164</v>
      </c>
      <c r="G5" s="206" t="s">
        <v>165</v>
      </c>
      <c r="H5" s="212"/>
      <c r="I5" s="212"/>
      <c r="J5" s="212"/>
    </row>
    <row r="6" spans="1:10" s="48" customFormat="1" ht="12.9" customHeight="1" x14ac:dyDescent="0.2">
      <c r="B6" s="220" t="s">
        <v>370</v>
      </c>
      <c r="C6" s="207" t="s">
        <v>371</v>
      </c>
      <c r="D6" s="208" t="s">
        <v>166</v>
      </c>
      <c r="E6" s="207" t="s">
        <v>167</v>
      </c>
      <c r="F6" s="207"/>
      <c r="G6" s="212" t="s">
        <v>168</v>
      </c>
      <c r="H6" s="212"/>
      <c r="I6" s="212"/>
      <c r="J6" s="211"/>
    </row>
    <row r="7" spans="1:10" s="48" customFormat="1" ht="12.9" customHeight="1" x14ac:dyDescent="0.2">
      <c r="B7" s="221"/>
      <c r="C7" s="222"/>
      <c r="D7" s="223"/>
      <c r="E7" s="222"/>
      <c r="F7" s="207"/>
      <c r="G7" s="206" t="s">
        <v>169</v>
      </c>
      <c r="H7" s="206" t="s">
        <v>170</v>
      </c>
      <c r="I7" s="206" t="s">
        <v>171</v>
      </c>
      <c r="J7" s="206" t="s">
        <v>172</v>
      </c>
    </row>
    <row r="8" spans="1:10" s="48" customFormat="1" ht="12.9" customHeight="1" x14ac:dyDescent="0.2">
      <c r="B8" s="221"/>
      <c r="C8" s="222"/>
      <c r="D8" s="223"/>
      <c r="E8" s="222"/>
      <c r="F8" s="207"/>
      <c r="G8" s="207"/>
      <c r="H8" s="208"/>
      <c r="I8" s="208"/>
      <c r="J8" s="208"/>
    </row>
    <row r="9" spans="1:10" s="48" customFormat="1" ht="12.9" customHeight="1" x14ac:dyDescent="0.2">
      <c r="B9" s="221"/>
      <c r="C9" s="222"/>
      <c r="D9" s="223"/>
      <c r="E9" s="222"/>
      <c r="F9" s="207"/>
      <c r="G9" s="18" t="s">
        <v>173</v>
      </c>
      <c r="H9" s="18" t="s">
        <v>174</v>
      </c>
      <c r="I9" s="18" t="s">
        <v>174</v>
      </c>
      <c r="J9" s="18" t="s">
        <v>175</v>
      </c>
    </row>
    <row r="10" spans="1:10" ht="12.9" customHeight="1" x14ac:dyDescent="0.2">
      <c r="B10" s="179">
        <v>16</v>
      </c>
      <c r="C10" s="182" t="s">
        <v>6</v>
      </c>
      <c r="D10" s="19">
        <v>11020</v>
      </c>
      <c r="E10" s="20" t="s">
        <v>177</v>
      </c>
      <c r="F10" s="21" t="s">
        <v>176</v>
      </c>
      <c r="G10" s="22">
        <v>273</v>
      </c>
      <c r="H10" s="22">
        <v>485</v>
      </c>
      <c r="I10" s="22">
        <v>14</v>
      </c>
      <c r="J10" s="22">
        <v>499</v>
      </c>
    </row>
    <row r="11" spans="1:10" ht="12.9" customHeight="1" x14ac:dyDescent="0.2">
      <c r="B11" s="180"/>
      <c r="C11" s="183"/>
      <c r="D11" s="19">
        <v>11040</v>
      </c>
      <c r="E11" s="20" t="s">
        <v>178</v>
      </c>
      <c r="F11" s="21" t="s">
        <v>179</v>
      </c>
      <c r="G11" s="22">
        <v>547</v>
      </c>
      <c r="H11" s="22">
        <v>1267</v>
      </c>
      <c r="I11" s="22">
        <v>61</v>
      </c>
      <c r="J11" s="22">
        <v>1328</v>
      </c>
    </row>
    <row r="12" spans="1:10" ht="12.9" customHeight="1" x14ac:dyDescent="0.2">
      <c r="B12" s="180"/>
      <c r="C12" s="183"/>
      <c r="D12" s="19">
        <v>11050</v>
      </c>
      <c r="E12" s="20" t="s">
        <v>180</v>
      </c>
      <c r="F12" s="21" t="s">
        <v>179</v>
      </c>
      <c r="G12" s="22">
        <v>132</v>
      </c>
      <c r="H12" s="22">
        <v>508</v>
      </c>
      <c r="I12" s="22">
        <v>5</v>
      </c>
      <c r="J12" s="22">
        <v>513</v>
      </c>
    </row>
    <row r="13" spans="1:10" ht="12.9" customHeight="1" x14ac:dyDescent="0.2">
      <c r="B13" s="180"/>
      <c r="C13" s="183"/>
      <c r="D13" s="19">
        <v>11060</v>
      </c>
      <c r="E13" s="20" t="s">
        <v>181</v>
      </c>
      <c r="F13" s="21" t="s">
        <v>179</v>
      </c>
      <c r="G13" s="22">
        <v>64</v>
      </c>
      <c r="H13" s="22">
        <v>341</v>
      </c>
      <c r="I13" s="22">
        <v>20</v>
      </c>
      <c r="J13" s="22">
        <v>361</v>
      </c>
    </row>
    <row r="14" spans="1:10" ht="12.9" customHeight="1" x14ac:dyDescent="0.2">
      <c r="B14" s="181"/>
      <c r="C14" s="184"/>
      <c r="D14" s="19">
        <v>11070</v>
      </c>
      <c r="E14" s="20" t="s">
        <v>182</v>
      </c>
      <c r="F14" s="21" t="s">
        <v>179</v>
      </c>
      <c r="G14" s="22">
        <v>110</v>
      </c>
      <c r="H14" s="22">
        <v>957</v>
      </c>
      <c r="I14" s="22">
        <v>19</v>
      </c>
      <c r="J14" s="22">
        <v>976</v>
      </c>
    </row>
  </sheetData>
  <mergeCells count="18">
    <mergeCell ref="B4:C5"/>
    <mergeCell ref="D4:E5"/>
    <mergeCell ref="F5:F9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B10:B14"/>
    <mergeCell ref="C10:C14"/>
    <mergeCell ref="G7:G8"/>
    <mergeCell ref="H7:H8"/>
    <mergeCell ref="I7:I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5"/>
  </sheetPr>
  <dimension ref="A1:J11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72">
        <v>159</v>
      </c>
      <c r="C10" s="53" t="s">
        <v>33</v>
      </c>
      <c r="D10" s="19">
        <v>60110</v>
      </c>
      <c r="E10" s="20" t="s">
        <v>263</v>
      </c>
      <c r="F10" s="21" t="s">
        <v>532</v>
      </c>
      <c r="G10" s="62">
        <v>1750</v>
      </c>
      <c r="H10" s="62">
        <v>4141</v>
      </c>
      <c r="I10" s="62">
        <v>68</v>
      </c>
      <c r="J10" s="62">
        <v>4209</v>
      </c>
    </row>
    <row r="11" spans="1:10" ht="12.9" customHeight="1" x14ac:dyDescent="0.2">
      <c r="B11" s="64"/>
      <c r="C11" s="64"/>
      <c r="D11" s="64"/>
      <c r="E11" s="64"/>
      <c r="F11" s="64"/>
      <c r="G11" s="64"/>
      <c r="H11" s="64"/>
      <c r="I11" s="64"/>
      <c r="J11" s="64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5"/>
  </sheetPr>
  <dimension ref="A1:J14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89">
        <v>164</v>
      </c>
      <c r="C10" s="192" t="s">
        <v>34</v>
      </c>
      <c r="D10" s="19">
        <v>60120</v>
      </c>
      <c r="E10" s="20" t="s">
        <v>264</v>
      </c>
      <c r="F10" s="21" t="s">
        <v>534</v>
      </c>
      <c r="G10" s="62">
        <v>265</v>
      </c>
      <c r="H10" s="62">
        <v>302</v>
      </c>
      <c r="I10" s="62">
        <v>318</v>
      </c>
      <c r="J10" s="62">
        <v>620</v>
      </c>
    </row>
    <row r="11" spans="1:10" ht="12.9" customHeight="1" x14ac:dyDescent="0.2">
      <c r="B11" s="190"/>
      <c r="C11" s="192"/>
      <c r="D11" s="19">
        <v>60130</v>
      </c>
      <c r="E11" s="20" t="s">
        <v>265</v>
      </c>
      <c r="F11" s="21" t="s">
        <v>535</v>
      </c>
      <c r="G11" s="62">
        <v>1194</v>
      </c>
      <c r="H11" s="62">
        <v>313</v>
      </c>
      <c r="I11" s="62">
        <v>972</v>
      </c>
      <c r="J11" s="62">
        <v>1285</v>
      </c>
    </row>
    <row r="12" spans="1:10" ht="12.9" customHeight="1" x14ac:dyDescent="0.2">
      <c r="B12" s="190"/>
      <c r="C12" s="192"/>
      <c r="D12" s="19">
        <v>60140</v>
      </c>
      <c r="E12" s="20" t="s">
        <v>266</v>
      </c>
      <c r="F12" s="21" t="s">
        <v>532</v>
      </c>
      <c r="G12" s="62">
        <v>7624</v>
      </c>
      <c r="H12" s="62">
        <v>483</v>
      </c>
      <c r="I12" s="62">
        <v>865</v>
      </c>
      <c r="J12" s="62">
        <v>1348</v>
      </c>
    </row>
    <row r="13" spans="1:10" ht="12.9" customHeight="1" x14ac:dyDescent="0.2">
      <c r="B13" s="190"/>
      <c r="C13" s="192"/>
      <c r="D13" s="19">
        <v>60150</v>
      </c>
      <c r="E13" s="20" t="s">
        <v>268</v>
      </c>
      <c r="F13" s="21" t="s">
        <v>534</v>
      </c>
      <c r="G13" s="62">
        <v>2202</v>
      </c>
      <c r="H13" s="62">
        <v>936</v>
      </c>
      <c r="I13" s="62">
        <v>758</v>
      </c>
      <c r="J13" s="62">
        <v>1694</v>
      </c>
    </row>
    <row r="14" spans="1:10" ht="12.9" customHeight="1" x14ac:dyDescent="0.2">
      <c r="B14" s="64"/>
      <c r="C14" s="64"/>
      <c r="D14" s="64"/>
      <c r="E14" s="64"/>
      <c r="F14" s="64"/>
      <c r="G14" s="64"/>
      <c r="H14" s="64"/>
      <c r="I14" s="64"/>
      <c r="J14" s="64"/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3"/>
    <mergeCell ref="B4:C5"/>
    <mergeCell ref="D4:E5"/>
    <mergeCell ref="F5:F9"/>
    <mergeCell ref="B10:B13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5"/>
  </sheetPr>
  <dimension ref="A1:J16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79">
        <v>165</v>
      </c>
      <c r="C10" s="182" t="s">
        <v>35</v>
      </c>
      <c r="D10" s="19">
        <v>60160</v>
      </c>
      <c r="E10" s="20" t="s">
        <v>269</v>
      </c>
      <c r="F10" s="21" t="s">
        <v>534</v>
      </c>
      <c r="G10" s="62">
        <v>26</v>
      </c>
      <c r="H10" s="62">
        <v>0</v>
      </c>
      <c r="I10" s="62">
        <v>392</v>
      </c>
      <c r="J10" s="62">
        <v>392</v>
      </c>
    </row>
    <row r="11" spans="1:10" ht="12.9" customHeight="1" x14ac:dyDescent="0.2">
      <c r="B11" s="185"/>
      <c r="C11" s="183"/>
      <c r="D11" s="19">
        <v>60170</v>
      </c>
      <c r="E11" s="20" t="s">
        <v>270</v>
      </c>
      <c r="F11" s="21" t="s">
        <v>534</v>
      </c>
      <c r="G11" s="62">
        <v>180</v>
      </c>
      <c r="H11" s="62">
        <v>351</v>
      </c>
      <c r="I11" s="62">
        <v>177</v>
      </c>
      <c r="J11" s="62">
        <v>528</v>
      </c>
    </row>
    <row r="12" spans="1:10" ht="12.9" customHeight="1" x14ac:dyDescent="0.2">
      <c r="B12" s="185"/>
      <c r="C12" s="183"/>
      <c r="D12" s="19">
        <v>60180</v>
      </c>
      <c r="E12" s="20" t="s">
        <v>271</v>
      </c>
      <c r="F12" s="21" t="s">
        <v>534</v>
      </c>
      <c r="G12" s="62">
        <v>513</v>
      </c>
      <c r="H12" s="62">
        <v>0</v>
      </c>
      <c r="I12" s="62">
        <v>817</v>
      </c>
      <c r="J12" s="62">
        <v>817</v>
      </c>
    </row>
    <row r="13" spans="1:10" ht="12.9" customHeight="1" x14ac:dyDescent="0.2">
      <c r="B13" s="185"/>
      <c r="C13" s="183"/>
      <c r="D13" s="19">
        <v>60190</v>
      </c>
      <c r="E13" s="20" t="s">
        <v>273</v>
      </c>
      <c r="F13" s="21" t="s">
        <v>534</v>
      </c>
      <c r="G13" s="62">
        <v>616</v>
      </c>
      <c r="H13" s="62">
        <v>0</v>
      </c>
      <c r="I13" s="62">
        <v>1115</v>
      </c>
      <c r="J13" s="62">
        <v>1115</v>
      </c>
    </row>
    <row r="14" spans="1:10" ht="12.9" customHeight="1" x14ac:dyDescent="0.2">
      <c r="B14" s="185"/>
      <c r="C14" s="183"/>
      <c r="D14" s="19">
        <v>60200</v>
      </c>
      <c r="E14" s="20" t="s">
        <v>274</v>
      </c>
      <c r="F14" s="21" t="s">
        <v>533</v>
      </c>
      <c r="G14" s="62">
        <v>314</v>
      </c>
      <c r="H14" s="62">
        <v>0</v>
      </c>
      <c r="I14" s="62">
        <v>459</v>
      </c>
      <c r="J14" s="62">
        <v>459</v>
      </c>
    </row>
    <row r="15" spans="1:10" ht="12.9" customHeight="1" x14ac:dyDescent="0.2">
      <c r="B15" s="185"/>
      <c r="C15" s="183"/>
      <c r="D15" s="19">
        <v>60210</v>
      </c>
      <c r="E15" s="20" t="s">
        <v>275</v>
      </c>
      <c r="F15" s="21" t="s">
        <v>534</v>
      </c>
      <c r="G15" s="62">
        <v>496</v>
      </c>
      <c r="H15" s="62">
        <v>542</v>
      </c>
      <c r="I15" s="62">
        <v>700</v>
      </c>
      <c r="J15" s="62">
        <v>1242</v>
      </c>
    </row>
    <row r="16" spans="1:10" ht="12.9" customHeight="1" x14ac:dyDescent="0.2">
      <c r="B16" s="64"/>
      <c r="C16" s="64"/>
      <c r="D16" s="64"/>
      <c r="E16" s="64"/>
      <c r="F16" s="64"/>
      <c r="G16" s="64"/>
      <c r="H16" s="64"/>
      <c r="I16" s="64"/>
      <c r="J16" s="64"/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5"/>
    <mergeCell ref="B4:C5"/>
    <mergeCell ref="D4:E5"/>
    <mergeCell ref="F5:F9"/>
    <mergeCell ref="B10:B15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5"/>
  </sheetPr>
  <dimension ref="A1:J34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89">
        <v>213</v>
      </c>
      <c r="C10" s="191" t="s">
        <v>485</v>
      </c>
      <c r="D10" s="19">
        <v>60220</v>
      </c>
      <c r="E10" s="20" t="s">
        <v>276</v>
      </c>
      <c r="F10" s="21" t="s">
        <v>532</v>
      </c>
      <c r="G10" s="62">
        <v>5802</v>
      </c>
      <c r="H10" s="62">
        <v>3017</v>
      </c>
      <c r="I10" s="62">
        <v>976</v>
      </c>
      <c r="J10" s="62">
        <v>3993</v>
      </c>
    </row>
    <row r="11" spans="1:10" ht="12.9" customHeight="1" x14ac:dyDescent="0.2">
      <c r="B11" s="190"/>
      <c r="C11" s="192"/>
      <c r="D11" s="19">
        <v>60230</v>
      </c>
      <c r="E11" s="20" t="s">
        <v>277</v>
      </c>
      <c r="F11" s="21" t="s">
        <v>533</v>
      </c>
      <c r="G11" s="62">
        <v>239</v>
      </c>
      <c r="H11" s="62">
        <v>0</v>
      </c>
      <c r="I11" s="62">
        <v>821</v>
      </c>
      <c r="J11" s="62">
        <v>821</v>
      </c>
    </row>
    <row r="12" spans="1:10" ht="12.9" customHeight="1" x14ac:dyDescent="0.2"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2.9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12.45" customHeight="1" x14ac:dyDescent="0.2">
      <c r="C16" s="16"/>
      <c r="E16" s="16"/>
    </row>
    <row r="17" spans="2:10" ht="6.7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45" customHeight="1" x14ac:dyDescent="0.2">
      <c r="C20" s="16"/>
      <c r="E20" s="16"/>
    </row>
    <row r="21" spans="2:10" ht="12.45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C30" s="16"/>
      <c r="E30" s="16"/>
    </row>
    <row r="31" spans="2:10" ht="12.6" customHeight="1" x14ac:dyDescent="0.2">
      <c r="C31" s="16"/>
      <c r="E31" s="16"/>
    </row>
    <row r="32" spans="2:10" ht="12.6" customHeight="1" x14ac:dyDescent="0.2">
      <c r="B32" s="41"/>
      <c r="C32" s="41"/>
      <c r="D32" s="67"/>
      <c r="E32" s="68"/>
      <c r="F32" s="69"/>
      <c r="G32" s="70"/>
      <c r="H32" s="70"/>
      <c r="I32" s="70"/>
      <c r="J32" s="70"/>
    </row>
    <row r="33" spans="2:6" ht="12.6" customHeight="1" x14ac:dyDescent="0.2">
      <c r="B33" s="24"/>
      <c r="D33" s="24"/>
      <c r="F33" s="24"/>
    </row>
    <row r="34" spans="2:6" ht="12.6" customHeight="1" x14ac:dyDescent="0.2">
      <c r="B34" s="24"/>
      <c r="D34" s="24"/>
      <c r="F34" s="24"/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1"/>
    <mergeCell ref="B4:C5"/>
    <mergeCell ref="D4:E5"/>
    <mergeCell ref="F5:F9"/>
    <mergeCell ref="B10:B11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5"/>
  </sheetPr>
  <dimension ref="A1:J14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79">
        <v>214</v>
      </c>
      <c r="C10" s="193" t="s">
        <v>486</v>
      </c>
      <c r="D10" s="19">
        <v>60240</v>
      </c>
      <c r="E10" s="20" t="s">
        <v>278</v>
      </c>
      <c r="F10" s="21" t="s">
        <v>535</v>
      </c>
      <c r="G10" s="62">
        <v>153</v>
      </c>
      <c r="H10" s="62">
        <v>346</v>
      </c>
      <c r="I10" s="62">
        <v>21</v>
      </c>
      <c r="J10" s="62">
        <v>367</v>
      </c>
    </row>
    <row r="11" spans="1:10" ht="12.9" customHeight="1" x14ac:dyDescent="0.2">
      <c r="B11" s="185"/>
      <c r="C11" s="183"/>
      <c r="D11" s="19">
        <v>60260</v>
      </c>
      <c r="E11" s="20" t="s">
        <v>279</v>
      </c>
      <c r="F11" s="21" t="s">
        <v>535</v>
      </c>
      <c r="G11" s="62">
        <v>225</v>
      </c>
      <c r="H11" s="62">
        <v>5</v>
      </c>
      <c r="I11" s="62">
        <v>582</v>
      </c>
      <c r="J11" s="62">
        <v>587</v>
      </c>
    </row>
    <row r="12" spans="1:10" ht="12.9" customHeight="1" x14ac:dyDescent="0.2">
      <c r="B12" s="185"/>
      <c r="C12" s="183"/>
      <c r="D12" s="19">
        <v>60270</v>
      </c>
      <c r="E12" s="20" t="s">
        <v>280</v>
      </c>
      <c r="F12" s="21" t="s">
        <v>535</v>
      </c>
      <c r="G12" s="62">
        <v>1608</v>
      </c>
      <c r="H12" s="62">
        <v>3543</v>
      </c>
      <c r="I12" s="62">
        <v>491</v>
      </c>
      <c r="J12" s="62">
        <v>4034</v>
      </c>
    </row>
    <row r="13" spans="1:10" ht="12.9" customHeight="1" x14ac:dyDescent="0.2">
      <c r="B13" s="186"/>
      <c r="C13" s="184"/>
      <c r="D13" s="19">
        <v>60280</v>
      </c>
      <c r="E13" s="20" t="s">
        <v>281</v>
      </c>
      <c r="F13" s="21" t="s">
        <v>534</v>
      </c>
      <c r="G13" s="62">
        <v>1201</v>
      </c>
      <c r="H13" s="62">
        <v>2526</v>
      </c>
      <c r="I13" s="62">
        <v>183</v>
      </c>
      <c r="J13" s="62">
        <v>2709</v>
      </c>
    </row>
    <row r="14" spans="1:10" ht="12.9" customHeight="1" x14ac:dyDescent="0.2">
      <c r="B14" s="64"/>
      <c r="C14" s="64"/>
      <c r="D14" s="64"/>
      <c r="E14" s="64"/>
      <c r="F14" s="64"/>
      <c r="G14" s="64"/>
      <c r="H14" s="64"/>
      <c r="I14" s="64"/>
      <c r="J14" s="64"/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3"/>
    <mergeCell ref="B4:C5"/>
    <mergeCell ref="D4:E5"/>
    <mergeCell ref="F5:F9"/>
    <mergeCell ref="B10:B13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5"/>
  </sheetPr>
  <dimension ref="A1:J13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89">
        <v>215</v>
      </c>
      <c r="C10" s="192" t="s">
        <v>282</v>
      </c>
      <c r="D10" s="19">
        <v>60290</v>
      </c>
      <c r="E10" s="20" t="s">
        <v>283</v>
      </c>
      <c r="F10" s="21" t="s">
        <v>533</v>
      </c>
      <c r="G10" s="62">
        <v>682</v>
      </c>
      <c r="H10" s="62">
        <v>0</v>
      </c>
      <c r="I10" s="62">
        <v>825</v>
      </c>
      <c r="J10" s="62">
        <v>825</v>
      </c>
    </row>
    <row r="11" spans="1:10" ht="12.9" customHeight="1" x14ac:dyDescent="0.2">
      <c r="B11" s="190"/>
      <c r="C11" s="192"/>
      <c r="D11" s="19">
        <v>60300</v>
      </c>
      <c r="E11" s="20" t="s">
        <v>284</v>
      </c>
      <c r="F11" s="21" t="s">
        <v>534</v>
      </c>
      <c r="G11" s="62">
        <v>850</v>
      </c>
      <c r="H11" s="62">
        <v>562</v>
      </c>
      <c r="I11" s="62">
        <v>662</v>
      </c>
      <c r="J11" s="62">
        <v>1224</v>
      </c>
    </row>
    <row r="12" spans="1:10" ht="12.9" customHeight="1" x14ac:dyDescent="0.2">
      <c r="B12" s="190"/>
      <c r="C12" s="192"/>
      <c r="D12" s="19">
        <v>60310</v>
      </c>
      <c r="E12" s="20" t="s">
        <v>285</v>
      </c>
      <c r="F12" s="21" t="s">
        <v>534</v>
      </c>
      <c r="G12" s="62">
        <v>2881</v>
      </c>
      <c r="H12" s="62">
        <v>2561</v>
      </c>
      <c r="I12" s="62">
        <v>892</v>
      </c>
      <c r="J12" s="62">
        <v>3453</v>
      </c>
    </row>
    <row r="13" spans="1:10" ht="12.9" customHeight="1" x14ac:dyDescent="0.2">
      <c r="B13" s="64"/>
      <c r="C13" s="64"/>
      <c r="D13" s="64"/>
      <c r="E13" s="64"/>
      <c r="F13" s="64"/>
      <c r="G13" s="64"/>
      <c r="H13" s="64"/>
      <c r="I13" s="64"/>
      <c r="J13" s="64"/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2"/>
    <mergeCell ref="B4:C5"/>
    <mergeCell ref="D4:E5"/>
    <mergeCell ref="F5:F9"/>
    <mergeCell ref="B10:B12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5"/>
  </sheetPr>
  <dimension ref="A1:J11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89">
        <v>216</v>
      </c>
      <c r="C10" s="192" t="s">
        <v>286</v>
      </c>
      <c r="D10" s="19">
        <v>60320</v>
      </c>
      <c r="E10" s="20" t="s">
        <v>287</v>
      </c>
      <c r="F10" s="21" t="s">
        <v>534</v>
      </c>
      <c r="G10" s="62">
        <v>72</v>
      </c>
      <c r="H10" s="62">
        <v>0</v>
      </c>
      <c r="I10" s="62">
        <v>391</v>
      </c>
      <c r="J10" s="62">
        <v>391</v>
      </c>
    </row>
    <row r="11" spans="1:10" ht="12.9" customHeight="1" x14ac:dyDescent="0.2">
      <c r="B11" s="190"/>
      <c r="C11" s="192"/>
      <c r="D11" s="19">
        <v>60330</v>
      </c>
      <c r="E11" s="20" t="s">
        <v>288</v>
      </c>
      <c r="F11" s="21" t="s">
        <v>535</v>
      </c>
      <c r="G11" s="62">
        <v>316</v>
      </c>
      <c r="H11" s="62">
        <v>499</v>
      </c>
      <c r="I11" s="62">
        <v>106</v>
      </c>
      <c r="J11" s="62">
        <v>605</v>
      </c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1"/>
    <mergeCell ref="B4:C5"/>
    <mergeCell ref="D4:E5"/>
    <mergeCell ref="F5:F9"/>
    <mergeCell ref="B10:B11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5"/>
  </sheetPr>
  <dimension ref="A1:AE10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31" ht="5.25" customHeight="1" x14ac:dyDescent="0.45">
      <c r="A1" s="15"/>
      <c r="B1" s="129" t="s">
        <v>366</v>
      </c>
      <c r="C1" s="130"/>
      <c r="D1" s="130"/>
      <c r="E1" s="59"/>
    </row>
    <row r="2" spans="1:31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31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31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31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31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31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31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31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31" s="66" customFormat="1" ht="12.9" customHeight="1" x14ac:dyDescent="0.2">
      <c r="A10" s="16"/>
      <c r="B10" s="72">
        <v>235</v>
      </c>
      <c r="C10" s="53" t="s">
        <v>487</v>
      </c>
      <c r="D10" s="19">
        <v>60360</v>
      </c>
      <c r="E10" s="20" t="s">
        <v>289</v>
      </c>
      <c r="F10" s="21" t="s">
        <v>184</v>
      </c>
      <c r="G10" s="62">
        <v>1049</v>
      </c>
      <c r="H10" s="62">
        <v>466</v>
      </c>
      <c r="I10" s="62">
        <v>153</v>
      </c>
      <c r="J10" s="62">
        <v>619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5"/>
  </sheetPr>
  <dimension ref="A1:AE10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31" ht="5.25" customHeight="1" x14ac:dyDescent="0.45">
      <c r="A1" s="15"/>
      <c r="B1" s="129" t="s">
        <v>366</v>
      </c>
      <c r="C1" s="130"/>
      <c r="D1" s="130"/>
      <c r="E1" s="59"/>
    </row>
    <row r="2" spans="1:31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31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31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31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31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31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31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31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31" s="66" customFormat="1" ht="12.9" customHeight="1" x14ac:dyDescent="0.2">
      <c r="A10" s="16"/>
      <c r="B10" s="72">
        <v>322</v>
      </c>
      <c r="C10" s="53" t="s">
        <v>488</v>
      </c>
      <c r="D10" s="19">
        <v>60370</v>
      </c>
      <c r="E10" s="20" t="s">
        <v>290</v>
      </c>
      <c r="F10" s="21" t="s">
        <v>179</v>
      </c>
      <c r="G10" s="62">
        <v>76</v>
      </c>
      <c r="H10" s="62">
        <v>605</v>
      </c>
      <c r="I10" s="62">
        <v>68</v>
      </c>
      <c r="J10" s="62">
        <v>673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5"/>
  </sheetPr>
  <dimension ref="A1:J11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95">
        <v>324</v>
      </c>
      <c r="C10" s="182" t="s">
        <v>42</v>
      </c>
      <c r="D10" s="19">
        <v>60360</v>
      </c>
      <c r="E10" s="20" t="s">
        <v>291</v>
      </c>
      <c r="F10" s="21" t="s">
        <v>532</v>
      </c>
      <c r="G10" s="62">
        <v>58</v>
      </c>
      <c r="H10" s="62">
        <v>114</v>
      </c>
      <c r="I10" s="62">
        <v>11</v>
      </c>
      <c r="J10" s="62">
        <v>125</v>
      </c>
    </row>
    <row r="11" spans="1:10" ht="12.9" customHeight="1" x14ac:dyDescent="0.2">
      <c r="B11" s="181"/>
      <c r="C11" s="184"/>
      <c r="D11" s="19">
        <v>60370</v>
      </c>
      <c r="E11" s="20" t="s">
        <v>292</v>
      </c>
      <c r="F11" s="21" t="s">
        <v>531</v>
      </c>
      <c r="G11" s="62">
        <v>86</v>
      </c>
      <c r="H11" s="62">
        <v>367</v>
      </c>
      <c r="I11" s="62">
        <v>24</v>
      </c>
      <c r="J11" s="62">
        <v>391</v>
      </c>
    </row>
  </sheetData>
  <mergeCells count="18"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  <mergeCell ref="C10:C11"/>
    <mergeCell ref="B4:C5"/>
    <mergeCell ref="D4:E5"/>
    <mergeCell ref="F5:F9"/>
    <mergeCell ref="B10:B11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BC8EDE"/>
  </sheetPr>
  <dimension ref="A1:J16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13" t="s">
        <v>160</v>
      </c>
      <c r="C3" s="211"/>
      <c r="D3" s="211"/>
      <c r="E3" s="211"/>
      <c r="F3" s="214" t="s">
        <v>161</v>
      </c>
      <c r="G3" s="215"/>
      <c r="H3" s="215"/>
      <c r="I3" s="215"/>
      <c r="J3" s="216"/>
    </row>
    <row r="4" spans="1:10" s="48" customFormat="1" ht="12.9" customHeight="1" x14ac:dyDescent="0.2">
      <c r="B4" s="209" t="s">
        <v>162</v>
      </c>
      <c r="C4" s="210"/>
      <c r="D4" s="207" t="s">
        <v>163</v>
      </c>
      <c r="E4" s="211"/>
      <c r="F4" s="217"/>
      <c r="G4" s="218"/>
      <c r="H4" s="218"/>
      <c r="I4" s="218"/>
      <c r="J4" s="219"/>
    </row>
    <row r="5" spans="1:10" s="48" customFormat="1" ht="12.9" customHeight="1" x14ac:dyDescent="0.2">
      <c r="B5" s="210"/>
      <c r="C5" s="210"/>
      <c r="D5" s="211"/>
      <c r="E5" s="211"/>
      <c r="F5" s="207" t="s">
        <v>164</v>
      </c>
      <c r="G5" s="206" t="s">
        <v>165</v>
      </c>
      <c r="H5" s="212"/>
      <c r="I5" s="212"/>
      <c r="J5" s="212"/>
    </row>
    <row r="6" spans="1:10" s="48" customFormat="1" ht="12.9" customHeight="1" x14ac:dyDescent="0.2">
      <c r="B6" s="220" t="s">
        <v>370</v>
      </c>
      <c r="C6" s="207" t="s">
        <v>371</v>
      </c>
      <c r="D6" s="208" t="s">
        <v>166</v>
      </c>
      <c r="E6" s="207" t="s">
        <v>167</v>
      </c>
      <c r="F6" s="207"/>
      <c r="G6" s="212" t="s">
        <v>168</v>
      </c>
      <c r="H6" s="212"/>
      <c r="I6" s="212"/>
      <c r="J6" s="211"/>
    </row>
    <row r="7" spans="1:10" s="48" customFormat="1" ht="12.9" customHeight="1" x14ac:dyDescent="0.2">
      <c r="B7" s="221"/>
      <c r="C7" s="222"/>
      <c r="D7" s="223"/>
      <c r="E7" s="222"/>
      <c r="F7" s="207"/>
      <c r="G7" s="206" t="s">
        <v>169</v>
      </c>
      <c r="H7" s="206" t="s">
        <v>170</v>
      </c>
      <c r="I7" s="206" t="s">
        <v>171</v>
      </c>
      <c r="J7" s="206" t="s">
        <v>172</v>
      </c>
    </row>
    <row r="8" spans="1:10" s="48" customFormat="1" ht="12.9" customHeight="1" x14ac:dyDescent="0.2">
      <c r="B8" s="221"/>
      <c r="C8" s="222"/>
      <c r="D8" s="223"/>
      <c r="E8" s="222"/>
      <c r="F8" s="207"/>
      <c r="G8" s="207"/>
      <c r="H8" s="208"/>
      <c r="I8" s="208"/>
      <c r="J8" s="208"/>
    </row>
    <row r="9" spans="1:10" s="48" customFormat="1" ht="12.9" customHeight="1" x14ac:dyDescent="0.2">
      <c r="B9" s="221"/>
      <c r="C9" s="222"/>
      <c r="D9" s="223"/>
      <c r="E9" s="222"/>
      <c r="F9" s="207"/>
      <c r="G9" s="18" t="s">
        <v>173</v>
      </c>
      <c r="H9" s="18" t="s">
        <v>174</v>
      </c>
      <c r="I9" s="18" t="s">
        <v>174</v>
      </c>
      <c r="J9" s="18" t="s">
        <v>175</v>
      </c>
    </row>
    <row r="10" spans="1:10" ht="12.9" customHeight="1" x14ac:dyDescent="0.2">
      <c r="B10" s="179">
        <v>17</v>
      </c>
      <c r="C10" s="182" t="s">
        <v>7</v>
      </c>
      <c r="D10" s="19">
        <v>12010</v>
      </c>
      <c r="E10" s="20" t="s">
        <v>183</v>
      </c>
      <c r="F10" s="21" t="s">
        <v>184</v>
      </c>
      <c r="G10" s="22">
        <v>1737</v>
      </c>
      <c r="H10" s="22">
        <v>3179</v>
      </c>
      <c r="I10" s="22">
        <v>118</v>
      </c>
      <c r="J10" s="22">
        <v>3297</v>
      </c>
    </row>
    <row r="11" spans="1:10" ht="12.9" customHeight="1" x14ac:dyDescent="0.2">
      <c r="B11" s="185"/>
      <c r="C11" s="183"/>
      <c r="D11" s="19">
        <v>12020</v>
      </c>
      <c r="E11" s="20" t="s">
        <v>185</v>
      </c>
      <c r="F11" s="21" t="s">
        <v>176</v>
      </c>
      <c r="G11" s="22">
        <v>285</v>
      </c>
      <c r="H11" s="22">
        <v>1744</v>
      </c>
      <c r="I11" s="22">
        <v>19</v>
      </c>
      <c r="J11" s="22">
        <v>1763</v>
      </c>
    </row>
    <row r="12" spans="1:10" ht="12.9" customHeight="1" x14ac:dyDescent="0.2">
      <c r="B12" s="185"/>
      <c r="C12" s="183"/>
      <c r="D12" s="19">
        <v>12030</v>
      </c>
      <c r="E12" s="20" t="s">
        <v>186</v>
      </c>
      <c r="F12" s="21" t="s">
        <v>179</v>
      </c>
      <c r="G12" s="22">
        <v>93</v>
      </c>
      <c r="H12" s="22">
        <v>892</v>
      </c>
      <c r="I12" s="22">
        <v>71</v>
      </c>
      <c r="J12" s="22">
        <v>963</v>
      </c>
    </row>
    <row r="13" spans="1:10" ht="12.9" customHeight="1" x14ac:dyDescent="0.2">
      <c r="B13" s="185"/>
      <c r="C13" s="183"/>
      <c r="D13" s="19">
        <v>12070</v>
      </c>
      <c r="E13" s="20" t="s">
        <v>187</v>
      </c>
      <c r="F13" s="21" t="s">
        <v>184</v>
      </c>
      <c r="G13" s="22">
        <v>2314</v>
      </c>
      <c r="H13" s="22">
        <v>3324</v>
      </c>
      <c r="I13" s="22">
        <v>834</v>
      </c>
      <c r="J13" s="22">
        <v>4158</v>
      </c>
    </row>
    <row r="14" spans="1:10" ht="12.9" customHeight="1" x14ac:dyDescent="0.2">
      <c r="B14" s="185"/>
      <c r="C14" s="183"/>
      <c r="D14" s="19">
        <v>12080</v>
      </c>
      <c r="E14" s="20" t="s">
        <v>188</v>
      </c>
      <c r="F14" s="21" t="s">
        <v>179</v>
      </c>
      <c r="G14" s="22">
        <v>605</v>
      </c>
      <c r="H14" s="22">
        <v>1267</v>
      </c>
      <c r="I14" s="22">
        <v>315</v>
      </c>
      <c r="J14" s="22">
        <v>1582</v>
      </c>
    </row>
    <row r="15" spans="1:10" ht="12.9" customHeight="1" x14ac:dyDescent="0.2">
      <c r="B15" s="185"/>
      <c r="C15" s="183"/>
      <c r="D15" s="19">
        <v>12090</v>
      </c>
      <c r="E15" s="20" t="s">
        <v>189</v>
      </c>
      <c r="F15" s="21" t="s">
        <v>179</v>
      </c>
      <c r="G15" s="22">
        <v>615</v>
      </c>
      <c r="H15" s="22">
        <v>1870</v>
      </c>
      <c r="I15" s="22">
        <v>379</v>
      </c>
      <c r="J15" s="22">
        <v>2249</v>
      </c>
    </row>
    <row r="16" spans="1:10" ht="12.9" customHeight="1" x14ac:dyDescent="0.2">
      <c r="B16" s="186"/>
      <c r="C16" s="184"/>
      <c r="D16" s="19">
        <v>12040</v>
      </c>
      <c r="E16" s="20" t="s">
        <v>190</v>
      </c>
      <c r="F16" s="21" t="s">
        <v>191</v>
      </c>
      <c r="G16" s="22">
        <v>106</v>
      </c>
      <c r="H16" s="22">
        <v>792</v>
      </c>
      <c r="I16" s="22">
        <v>29</v>
      </c>
      <c r="J16" s="22">
        <v>821</v>
      </c>
    </row>
  </sheetData>
  <mergeCells count="18">
    <mergeCell ref="B4:C5"/>
    <mergeCell ref="D4:E5"/>
    <mergeCell ref="F5:F9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B10:B16"/>
    <mergeCell ref="C10:C16"/>
    <mergeCell ref="G7:G8"/>
    <mergeCell ref="H7:H8"/>
    <mergeCell ref="I7:I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5"/>
  </sheetPr>
  <dimension ref="A1:AE10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31" ht="5.25" customHeight="1" x14ac:dyDescent="0.45">
      <c r="A1" s="15"/>
      <c r="B1" s="129" t="s">
        <v>366</v>
      </c>
      <c r="C1" s="130"/>
      <c r="D1" s="130"/>
      <c r="E1" s="59"/>
    </row>
    <row r="2" spans="1:31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31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31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31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31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31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31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31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31" s="66" customFormat="1" ht="12.9" customHeight="1" x14ac:dyDescent="0.2">
      <c r="A10" s="16"/>
      <c r="B10" s="19">
        <v>325</v>
      </c>
      <c r="C10" s="53" t="s">
        <v>489</v>
      </c>
      <c r="D10" s="19">
        <v>60410</v>
      </c>
      <c r="E10" s="20" t="s">
        <v>293</v>
      </c>
      <c r="F10" s="21" t="s">
        <v>179</v>
      </c>
      <c r="G10" s="62">
        <v>5</v>
      </c>
      <c r="H10" s="62">
        <v>0</v>
      </c>
      <c r="I10" s="62">
        <v>41</v>
      </c>
      <c r="J10" s="62">
        <v>41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5"/>
  </sheetPr>
  <dimension ref="A1:AE10"/>
  <sheetViews>
    <sheetView workbookViewId="0"/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31" ht="5.25" customHeight="1" x14ac:dyDescent="0.45">
      <c r="A1" s="15"/>
      <c r="B1" s="129" t="s">
        <v>366</v>
      </c>
      <c r="C1" s="130"/>
      <c r="D1" s="130"/>
      <c r="E1" s="59"/>
    </row>
    <row r="2" spans="1:31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31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31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31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31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31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31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31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31" s="66" customFormat="1" ht="12.9" customHeight="1" x14ac:dyDescent="0.2">
      <c r="A10" s="16"/>
      <c r="B10" s="19">
        <v>381</v>
      </c>
      <c r="C10" s="53" t="s">
        <v>490</v>
      </c>
      <c r="D10" s="19">
        <v>60420</v>
      </c>
      <c r="E10" s="20" t="s">
        <v>294</v>
      </c>
      <c r="F10" s="21" t="s">
        <v>179</v>
      </c>
      <c r="G10" s="62">
        <v>693</v>
      </c>
      <c r="H10" s="62">
        <v>1653</v>
      </c>
      <c r="I10" s="62">
        <v>38</v>
      </c>
      <c r="J10" s="62">
        <v>1691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5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9">
        <v>398</v>
      </c>
      <c r="C10" s="53" t="s">
        <v>491</v>
      </c>
      <c r="D10" s="19">
        <v>60410</v>
      </c>
      <c r="E10" s="20" t="s">
        <v>295</v>
      </c>
      <c r="F10" s="21" t="s">
        <v>532</v>
      </c>
      <c r="G10" s="62">
        <v>926</v>
      </c>
      <c r="H10" s="62">
        <v>1089</v>
      </c>
      <c r="I10" s="62">
        <v>657</v>
      </c>
      <c r="J10" s="62">
        <v>1746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5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58" t="s">
        <v>160</v>
      </c>
      <c r="C3" s="255"/>
      <c r="D3" s="255"/>
      <c r="E3" s="255"/>
      <c r="F3" s="259" t="s">
        <v>161</v>
      </c>
      <c r="G3" s="260"/>
      <c r="H3" s="260"/>
      <c r="I3" s="260"/>
      <c r="J3" s="261"/>
    </row>
    <row r="4" spans="1:10" s="48" customFormat="1" ht="12.9" customHeight="1" x14ac:dyDescent="0.2">
      <c r="B4" s="252" t="s">
        <v>162</v>
      </c>
      <c r="C4" s="253"/>
      <c r="D4" s="254" t="s">
        <v>163</v>
      </c>
      <c r="E4" s="255"/>
      <c r="F4" s="262"/>
      <c r="G4" s="263"/>
      <c r="H4" s="263"/>
      <c r="I4" s="263"/>
      <c r="J4" s="264"/>
    </row>
    <row r="5" spans="1:10" s="48" customFormat="1" ht="12.9" customHeight="1" x14ac:dyDescent="0.2">
      <c r="B5" s="253"/>
      <c r="C5" s="253"/>
      <c r="D5" s="255"/>
      <c r="E5" s="255"/>
      <c r="F5" s="254" t="s">
        <v>164</v>
      </c>
      <c r="G5" s="256" t="s">
        <v>165</v>
      </c>
      <c r="H5" s="257"/>
      <c r="I5" s="257"/>
      <c r="J5" s="257"/>
    </row>
    <row r="6" spans="1:10" s="48" customFormat="1" ht="12.9" customHeight="1" x14ac:dyDescent="0.2">
      <c r="B6" s="266" t="s">
        <v>370</v>
      </c>
      <c r="C6" s="254" t="s">
        <v>371</v>
      </c>
      <c r="D6" s="265" t="s">
        <v>166</v>
      </c>
      <c r="E6" s="254" t="s">
        <v>167</v>
      </c>
      <c r="F6" s="254"/>
      <c r="G6" s="257" t="s">
        <v>168</v>
      </c>
      <c r="H6" s="257"/>
      <c r="I6" s="257"/>
      <c r="J6" s="255"/>
    </row>
    <row r="7" spans="1:10" s="48" customFormat="1" ht="12.9" customHeight="1" x14ac:dyDescent="0.2">
      <c r="B7" s="267"/>
      <c r="C7" s="268"/>
      <c r="D7" s="269"/>
      <c r="E7" s="268"/>
      <c r="F7" s="254"/>
      <c r="G7" s="256" t="s">
        <v>169</v>
      </c>
      <c r="H7" s="256" t="s">
        <v>170</v>
      </c>
      <c r="I7" s="256" t="s">
        <v>171</v>
      </c>
      <c r="J7" s="256" t="s">
        <v>172</v>
      </c>
    </row>
    <row r="8" spans="1:10" s="48" customFormat="1" ht="12.9" customHeight="1" x14ac:dyDescent="0.2">
      <c r="B8" s="267"/>
      <c r="C8" s="268"/>
      <c r="D8" s="269"/>
      <c r="E8" s="268"/>
      <c r="F8" s="254"/>
      <c r="G8" s="254"/>
      <c r="H8" s="265"/>
      <c r="I8" s="265"/>
      <c r="J8" s="265"/>
    </row>
    <row r="9" spans="1:10" s="48" customFormat="1" ht="12.9" customHeight="1" x14ac:dyDescent="0.2">
      <c r="B9" s="267"/>
      <c r="C9" s="268"/>
      <c r="D9" s="269"/>
      <c r="E9" s="268"/>
      <c r="F9" s="254"/>
      <c r="G9" s="71" t="s">
        <v>173</v>
      </c>
      <c r="H9" s="71" t="s">
        <v>174</v>
      </c>
      <c r="I9" s="71" t="s">
        <v>174</v>
      </c>
      <c r="J9" s="71" t="s">
        <v>175</v>
      </c>
    </row>
    <row r="10" spans="1:10" ht="12.9" customHeight="1" x14ac:dyDescent="0.2">
      <c r="B10" s="19">
        <v>399</v>
      </c>
      <c r="C10" s="53" t="s">
        <v>492</v>
      </c>
      <c r="D10" s="19">
        <v>60420</v>
      </c>
      <c r="E10" s="20" t="s">
        <v>296</v>
      </c>
      <c r="F10" s="21" t="s">
        <v>531</v>
      </c>
      <c r="G10" s="62">
        <v>3338</v>
      </c>
      <c r="H10" s="62">
        <v>1652</v>
      </c>
      <c r="I10" s="62">
        <v>488</v>
      </c>
      <c r="J10" s="62">
        <v>2140</v>
      </c>
    </row>
  </sheetData>
  <mergeCells count="16">
    <mergeCell ref="B4:C5"/>
    <mergeCell ref="D4:E5"/>
    <mergeCell ref="F5:F9"/>
    <mergeCell ref="G5:J5"/>
    <mergeCell ref="B1:D2"/>
    <mergeCell ref="B3:E3"/>
    <mergeCell ref="F3:J4"/>
    <mergeCell ref="H7:H8"/>
    <mergeCell ref="I7:I8"/>
    <mergeCell ref="J7:J8"/>
    <mergeCell ref="B6:B9"/>
    <mergeCell ref="C6:C9"/>
    <mergeCell ref="D6:D9"/>
    <mergeCell ref="E6:E9"/>
    <mergeCell ref="G6:J6"/>
    <mergeCell ref="G7:G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53</v>
      </c>
      <c r="C10" s="53" t="s">
        <v>493</v>
      </c>
      <c r="D10" s="19">
        <v>80010</v>
      </c>
      <c r="E10" s="20" t="s">
        <v>305</v>
      </c>
      <c r="F10" s="21" t="s">
        <v>532</v>
      </c>
      <c r="G10" s="62">
        <v>1100</v>
      </c>
      <c r="H10" s="62">
        <v>1156</v>
      </c>
      <c r="I10" s="62">
        <v>113</v>
      </c>
      <c r="J10" s="62">
        <v>1269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81</v>
      </c>
      <c r="C10" s="53" t="s">
        <v>494</v>
      </c>
      <c r="D10" s="19">
        <v>80020</v>
      </c>
      <c r="E10" s="20" t="s">
        <v>298</v>
      </c>
      <c r="F10" s="21" t="s">
        <v>534</v>
      </c>
      <c r="G10" s="62">
        <v>9707</v>
      </c>
      <c r="H10" s="62">
        <v>2572</v>
      </c>
      <c r="I10" s="62">
        <v>383</v>
      </c>
      <c r="J10" s="62">
        <v>2955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96</v>
      </c>
      <c r="C10" s="53" t="s">
        <v>495</v>
      </c>
      <c r="D10" s="19">
        <v>80030</v>
      </c>
      <c r="E10" s="20" t="s">
        <v>299</v>
      </c>
      <c r="F10" s="21" t="s">
        <v>532</v>
      </c>
      <c r="G10" s="62">
        <v>1427</v>
      </c>
      <c r="H10" s="62">
        <v>1373</v>
      </c>
      <c r="I10" s="62">
        <v>56</v>
      </c>
      <c r="J10" s="62">
        <v>1429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0" tint="-0.249977111117893"/>
  </sheetPr>
  <dimension ref="A1:J32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97</v>
      </c>
      <c r="C10" s="53" t="s">
        <v>496</v>
      </c>
      <c r="D10" s="19">
        <v>80040</v>
      </c>
      <c r="E10" s="20" t="s">
        <v>300</v>
      </c>
      <c r="F10" s="21" t="s">
        <v>532</v>
      </c>
      <c r="G10" s="62">
        <v>3195</v>
      </c>
      <c r="H10" s="62">
        <v>1843</v>
      </c>
      <c r="I10" s="62">
        <v>188</v>
      </c>
      <c r="J10" s="62">
        <v>2031</v>
      </c>
    </row>
    <row r="11" spans="1:10" ht="12.9" customHeight="1" x14ac:dyDescent="0.2">
      <c r="C11" s="16"/>
      <c r="E11" s="16"/>
    </row>
    <row r="12" spans="1:10" ht="12.45" customHeight="1" x14ac:dyDescent="0.2">
      <c r="C12" s="16"/>
      <c r="E12" s="16"/>
    </row>
    <row r="13" spans="1:10" ht="12.45" customHeight="1" x14ac:dyDescent="0.2">
      <c r="C13" s="16"/>
      <c r="E13" s="16"/>
    </row>
    <row r="14" spans="1:10" ht="12.45" customHeight="1" x14ac:dyDescent="0.2">
      <c r="C14" s="16"/>
      <c r="E14" s="16"/>
    </row>
    <row r="15" spans="1:10" ht="6.75" customHeight="1" x14ac:dyDescent="0.2">
      <c r="C15" s="16"/>
      <c r="E15" s="16"/>
    </row>
    <row r="16" spans="1:10" ht="12.45" customHeight="1" x14ac:dyDescent="0.2">
      <c r="C16" s="16"/>
      <c r="E16" s="16"/>
    </row>
    <row r="17" spans="2:10" ht="12.45" customHeight="1" x14ac:dyDescent="0.2">
      <c r="C17" s="16"/>
      <c r="E17" s="16"/>
    </row>
    <row r="18" spans="2:10" ht="12.45" customHeight="1" x14ac:dyDescent="0.2">
      <c r="C18" s="16"/>
      <c r="E18" s="16"/>
    </row>
    <row r="19" spans="2:10" ht="12.45" customHeight="1" x14ac:dyDescent="0.2">
      <c r="C19" s="16"/>
      <c r="E19" s="16"/>
    </row>
    <row r="20" spans="2:10" ht="12.6" customHeight="1" x14ac:dyDescent="0.2">
      <c r="C20" s="16"/>
      <c r="E20" s="16"/>
    </row>
    <row r="21" spans="2:10" ht="12.6" customHeight="1" x14ac:dyDescent="0.2">
      <c r="C21" s="16"/>
      <c r="E21" s="16"/>
    </row>
    <row r="22" spans="2:10" ht="12.6" customHeight="1" x14ac:dyDescent="0.2">
      <c r="C22" s="16"/>
      <c r="E22" s="16"/>
    </row>
    <row r="23" spans="2:10" ht="12.6" customHeight="1" x14ac:dyDescent="0.2">
      <c r="C23" s="16"/>
      <c r="E23" s="16"/>
    </row>
    <row r="24" spans="2:10" ht="12.6" customHeight="1" x14ac:dyDescent="0.2">
      <c r="C24" s="16"/>
      <c r="E24" s="16"/>
    </row>
    <row r="25" spans="2:10" ht="12.6" customHeight="1" x14ac:dyDescent="0.2">
      <c r="C25" s="16"/>
      <c r="E25" s="16"/>
    </row>
    <row r="26" spans="2:10" ht="12.6" customHeight="1" x14ac:dyDescent="0.2">
      <c r="C26" s="16"/>
      <c r="E26" s="16"/>
    </row>
    <row r="27" spans="2:10" ht="12.6" customHeight="1" x14ac:dyDescent="0.2">
      <c r="C27" s="16"/>
      <c r="E27" s="16"/>
    </row>
    <row r="28" spans="2:10" ht="12.6" customHeight="1" x14ac:dyDescent="0.2">
      <c r="C28" s="16"/>
      <c r="E28" s="16"/>
    </row>
    <row r="29" spans="2:10" ht="12.6" customHeight="1" x14ac:dyDescent="0.2">
      <c r="C29" s="16"/>
      <c r="E29" s="16"/>
    </row>
    <row r="30" spans="2:10" ht="12.6" customHeight="1" x14ac:dyDescent="0.2">
      <c r="B30" s="41"/>
      <c r="C30" s="41"/>
      <c r="D30" s="67"/>
      <c r="E30" s="68"/>
      <c r="F30" s="69"/>
      <c r="G30" s="70"/>
      <c r="H30" s="70"/>
      <c r="I30" s="70"/>
      <c r="J30" s="70"/>
    </row>
    <row r="31" spans="2:10" ht="12.6" customHeight="1" x14ac:dyDescent="0.2">
      <c r="B31" s="24"/>
      <c r="D31" s="24"/>
      <c r="F31" s="24"/>
    </row>
    <row r="32" spans="2:10" ht="12.6" customHeight="1" x14ac:dyDescent="0.2">
      <c r="B32" s="24"/>
      <c r="D32" s="24"/>
      <c r="F32" s="24"/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98</v>
      </c>
      <c r="C10" s="53" t="s">
        <v>497</v>
      </c>
      <c r="D10" s="63">
        <v>80040</v>
      </c>
      <c r="E10" s="55" t="s">
        <v>300</v>
      </c>
      <c r="F10" s="21" t="s">
        <v>532</v>
      </c>
      <c r="G10" s="56">
        <v>3195</v>
      </c>
      <c r="H10" s="56">
        <v>1843</v>
      </c>
      <c r="I10" s="56">
        <v>188</v>
      </c>
      <c r="J10" s="56">
        <v>2031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63">
        <v>99</v>
      </c>
      <c r="C10" s="53" t="s">
        <v>498</v>
      </c>
      <c r="D10" s="19">
        <v>80050</v>
      </c>
      <c r="E10" s="20" t="s">
        <v>301</v>
      </c>
      <c r="F10" s="21" t="s">
        <v>534</v>
      </c>
      <c r="G10" s="62">
        <v>1035</v>
      </c>
      <c r="H10" s="62">
        <v>1276</v>
      </c>
      <c r="I10" s="62">
        <v>147</v>
      </c>
      <c r="J10" s="62">
        <v>1423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J230"/>
  <sheetViews>
    <sheetView showGridLines="0" view="pageBreakPreview" zoomScaleNormal="100" zoomScaleSheetLayoutView="100" workbookViewId="0">
      <pane xSplit="5" ySplit="10" topLeftCell="F11" activePane="bottomRight" state="frozen"/>
      <selection pane="topRight" activeCell="G1" sqref="G1"/>
      <selection pane="bottomLeft" activeCell="A11" sqref="A11"/>
      <selection pane="bottomRight" activeCell="L5" sqref="L5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47.77734375" style="24" bestFit="1" customWidth="1"/>
    <col min="6" max="6" width="16.33203125" style="86" customWidth="1"/>
    <col min="7" max="10" width="7.6640625" style="86" customWidth="1"/>
    <col min="11" max="16384" width="9" style="16"/>
  </cols>
  <sheetData>
    <row r="1" spans="1:10" ht="12.6" customHeight="1" x14ac:dyDescent="0.2">
      <c r="B1" s="17" t="s">
        <v>504</v>
      </c>
    </row>
    <row r="2" spans="1:10" ht="5.25" customHeight="1" x14ac:dyDescent="0.45">
      <c r="A2" s="15"/>
      <c r="B2" s="129" t="s">
        <v>366</v>
      </c>
      <c r="C2" s="130"/>
      <c r="D2" s="130"/>
      <c r="E2" s="59"/>
    </row>
    <row r="3" spans="1:10" s="48" customFormat="1" ht="13.5" customHeight="1" x14ac:dyDescent="0.2">
      <c r="A3" s="60"/>
      <c r="B3" s="131"/>
      <c r="C3" s="131"/>
      <c r="D3" s="131"/>
      <c r="E3" s="74"/>
      <c r="F3" s="87"/>
      <c r="G3" s="88"/>
      <c r="H3" s="88"/>
      <c r="I3" s="88"/>
      <c r="J3" s="88"/>
    </row>
    <row r="4" spans="1:10" s="48" customFormat="1" ht="12.9" customHeight="1" x14ac:dyDescent="0.2">
      <c r="B4" s="136" t="s">
        <v>160</v>
      </c>
      <c r="C4" s="137"/>
      <c r="D4" s="137"/>
      <c r="E4" s="137"/>
      <c r="F4" s="232" t="s">
        <v>508</v>
      </c>
      <c r="G4" s="145"/>
      <c r="H4" s="145"/>
      <c r="I4" s="145"/>
      <c r="J4" s="146"/>
    </row>
    <row r="5" spans="1:10" s="48" customFormat="1" ht="12.9" customHeight="1" x14ac:dyDescent="0.2">
      <c r="B5" s="167" t="s">
        <v>162</v>
      </c>
      <c r="C5" s="168"/>
      <c r="D5" s="111"/>
      <c r="E5" s="233"/>
      <c r="F5" s="147"/>
      <c r="G5" s="148"/>
      <c r="H5" s="148"/>
      <c r="I5" s="148"/>
      <c r="J5" s="149"/>
    </row>
    <row r="6" spans="1:10" s="48" customFormat="1" ht="12.9" customHeight="1" x14ac:dyDescent="0.2">
      <c r="B6" s="168"/>
      <c r="C6" s="168"/>
      <c r="D6" s="112"/>
      <c r="E6" s="233"/>
      <c r="F6" s="154" t="s">
        <v>164</v>
      </c>
      <c r="G6" s="153" t="s">
        <v>165</v>
      </c>
      <c r="H6" s="152"/>
      <c r="I6" s="152"/>
      <c r="J6" s="152"/>
    </row>
    <row r="7" spans="1:10" s="48" customFormat="1" ht="12.9" customHeight="1" x14ac:dyDescent="0.2">
      <c r="B7" s="172" t="s">
        <v>370</v>
      </c>
      <c r="C7" s="154" t="s">
        <v>371</v>
      </c>
      <c r="D7" s="155" t="s">
        <v>506</v>
      </c>
      <c r="E7" s="154" t="s">
        <v>167</v>
      </c>
      <c r="F7" s="154"/>
      <c r="G7" s="152" t="s">
        <v>168</v>
      </c>
      <c r="H7" s="152"/>
      <c r="I7" s="152"/>
      <c r="J7" s="137"/>
    </row>
    <row r="8" spans="1:10" s="48" customFormat="1" ht="12.9" customHeight="1" x14ac:dyDescent="0.2">
      <c r="B8" s="173"/>
      <c r="C8" s="174"/>
      <c r="D8" s="175"/>
      <c r="E8" s="174"/>
      <c r="F8" s="154"/>
      <c r="G8" s="153" t="s">
        <v>169</v>
      </c>
      <c r="H8" s="153" t="s">
        <v>170</v>
      </c>
      <c r="I8" s="153" t="s">
        <v>171</v>
      </c>
      <c r="J8" s="153" t="s">
        <v>172</v>
      </c>
    </row>
    <row r="9" spans="1:10" s="48" customFormat="1" ht="12.9" customHeight="1" x14ac:dyDescent="0.2">
      <c r="B9" s="173"/>
      <c r="C9" s="174"/>
      <c r="D9" s="175"/>
      <c r="E9" s="174"/>
      <c r="F9" s="154"/>
      <c r="G9" s="154"/>
      <c r="H9" s="155"/>
      <c r="I9" s="155"/>
      <c r="J9" s="155"/>
    </row>
    <row r="10" spans="1:10" s="48" customFormat="1" ht="12.9" customHeight="1" x14ac:dyDescent="0.2">
      <c r="B10" s="173"/>
      <c r="C10" s="174"/>
      <c r="D10" s="175"/>
      <c r="E10" s="174"/>
      <c r="F10" s="154"/>
      <c r="G10" s="75" t="s">
        <v>173</v>
      </c>
      <c r="H10" s="75" t="s">
        <v>174</v>
      </c>
      <c r="I10" s="75" t="s">
        <v>174</v>
      </c>
      <c r="J10" s="75" t="s">
        <v>175</v>
      </c>
    </row>
    <row r="11" spans="1:10" ht="12.6" customHeight="1" x14ac:dyDescent="0.2">
      <c r="B11" s="179">
        <v>122</v>
      </c>
      <c r="C11" s="182" t="s">
        <v>8</v>
      </c>
      <c r="D11" s="19">
        <v>14020</v>
      </c>
      <c r="E11" s="20" t="s">
        <v>193</v>
      </c>
      <c r="F11" s="21" t="s">
        <v>531</v>
      </c>
      <c r="G11" s="22">
        <v>21</v>
      </c>
      <c r="H11" s="22">
        <v>37</v>
      </c>
      <c r="I11" s="22">
        <v>3</v>
      </c>
      <c r="J11" s="22">
        <v>40</v>
      </c>
    </row>
    <row r="12" spans="1:10" ht="12.6" customHeight="1" x14ac:dyDescent="0.2">
      <c r="B12" s="226"/>
      <c r="C12" s="227"/>
      <c r="D12" s="19">
        <v>14030</v>
      </c>
      <c r="E12" s="20" t="s">
        <v>195</v>
      </c>
      <c r="F12" s="21" t="s">
        <v>531</v>
      </c>
      <c r="G12" s="22">
        <v>116</v>
      </c>
      <c r="H12" s="22">
        <v>131</v>
      </c>
      <c r="I12" s="22">
        <v>16</v>
      </c>
      <c r="J12" s="22">
        <v>147</v>
      </c>
    </row>
    <row r="13" spans="1:10" ht="12.6" customHeight="1" x14ac:dyDescent="0.2">
      <c r="B13" s="226"/>
      <c r="C13" s="227"/>
      <c r="D13" s="19">
        <v>14050</v>
      </c>
      <c r="E13" s="20" t="s">
        <v>196</v>
      </c>
      <c r="F13" s="21" t="s">
        <v>532</v>
      </c>
      <c r="G13" s="22">
        <v>36</v>
      </c>
      <c r="H13" s="22">
        <v>443</v>
      </c>
      <c r="I13" s="22">
        <v>39</v>
      </c>
      <c r="J13" s="22">
        <v>482</v>
      </c>
    </row>
    <row r="14" spans="1:10" ht="12.6" customHeight="1" x14ac:dyDescent="0.2">
      <c r="B14" s="226"/>
      <c r="C14" s="227"/>
      <c r="D14" s="19">
        <v>14080</v>
      </c>
      <c r="E14" s="20" t="s">
        <v>199</v>
      </c>
      <c r="F14" s="21" t="s">
        <v>531</v>
      </c>
      <c r="G14" s="22">
        <v>379</v>
      </c>
      <c r="H14" s="22">
        <v>227</v>
      </c>
      <c r="I14" s="22">
        <v>43</v>
      </c>
      <c r="J14" s="22">
        <v>270</v>
      </c>
    </row>
    <row r="15" spans="1:10" ht="12.6" customHeight="1" x14ac:dyDescent="0.2">
      <c r="B15" s="228"/>
      <c r="C15" s="229"/>
      <c r="D15" s="19">
        <v>14090</v>
      </c>
      <c r="E15" s="20" t="s">
        <v>200</v>
      </c>
      <c r="F15" s="21" t="s">
        <v>531</v>
      </c>
      <c r="G15" s="22">
        <v>612</v>
      </c>
      <c r="H15" s="22">
        <v>530</v>
      </c>
      <c r="I15" s="22">
        <v>236</v>
      </c>
      <c r="J15" s="22">
        <v>766</v>
      </c>
    </row>
    <row r="16" spans="1:10" ht="12.6" customHeight="1" x14ac:dyDescent="0.2">
      <c r="B16" s="194">
        <v>463</v>
      </c>
      <c r="C16" s="193" t="s">
        <v>539</v>
      </c>
      <c r="D16" s="19">
        <v>23110</v>
      </c>
      <c r="E16" s="20" t="s">
        <v>201</v>
      </c>
      <c r="F16" s="21" t="s">
        <v>533</v>
      </c>
      <c r="G16" s="22">
        <v>667</v>
      </c>
      <c r="H16" s="22">
        <v>1319</v>
      </c>
      <c r="I16" s="22">
        <v>110</v>
      </c>
      <c r="J16" s="22">
        <v>1429</v>
      </c>
    </row>
    <row r="17" spans="2:10" ht="12.6" customHeight="1" x14ac:dyDescent="0.2">
      <c r="B17" s="185"/>
      <c r="C17" s="183"/>
      <c r="D17" s="19">
        <v>23120</v>
      </c>
      <c r="E17" s="55" t="s">
        <v>208</v>
      </c>
      <c r="F17" s="21" t="s">
        <v>533</v>
      </c>
      <c r="G17" s="22">
        <v>518</v>
      </c>
      <c r="H17" s="22">
        <v>1207</v>
      </c>
      <c r="I17" s="22">
        <v>172</v>
      </c>
      <c r="J17" s="22">
        <v>1379</v>
      </c>
    </row>
    <row r="18" spans="2:10" ht="12.6" customHeight="1" x14ac:dyDescent="0.2">
      <c r="B18" s="185"/>
      <c r="C18" s="183"/>
      <c r="D18" s="19">
        <v>23130</v>
      </c>
      <c r="E18" s="20" t="s">
        <v>202</v>
      </c>
      <c r="F18" s="21" t="s">
        <v>534</v>
      </c>
      <c r="G18" s="22">
        <v>347</v>
      </c>
      <c r="H18" s="22">
        <v>437</v>
      </c>
      <c r="I18" s="22">
        <v>91</v>
      </c>
      <c r="J18" s="22">
        <v>528</v>
      </c>
    </row>
    <row r="19" spans="2:10" ht="12.6" customHeight="1" x14ac:dyDescent="0.2">
      <c r="B19" s="185"/>
      <c r="C19" s="183"/>
      <c r="D19" s="19">
        <v>23070</v>
      </c>
      <c r="E19" s="20" t="s">
        <v>204</v>
      </c>
      <c r="F19" s="21" t="s">
        <v>533</v>
      </c>
      <c r="G19" s="22">
        <v>833</v>
      </c>
      <c r="H19" s="22">
        <v>555</v>
      </c>
      <c r="I19" s="22">
        <v>1949</v>
      </c>
      <c r="J19" s="22">
        <v>2504</v>
      </c>
    </row>
    <row r="20" spans="2:10" ht="12.6" customHeight="1" x14ac:dyDescent="0.2">
      <c r="B20" s="185"/>
      <c r="C20" s="183"/>
      <c r="D20" s="19">
        <v>23080</v>
      </c>
      <c r="E20" s="20" t="s">
        <v>205</v>
      </c>
      <c r="F20" s="21" t="s">
        <v>533</v>
      </c>
      <c r="G20" s="22">
        <v>936</v>
      </c>
      <c r="H20" s="22">
        <v>1407</v>
      </c>
      <c r="I20" s="22">
        <v>1765</v>
      </c>
      <c r="J20" s="22">
        <v>3172</v>
      </c>
    </row>
    <row r="21" spans="2:10" ht="12.6" customHeight="1" x14ac:dyDescent="0.2">
      <c r="B21" s="185"/>
      <c r="C21" s="183"/>
      <c r="D21" s="19">
        <v>23140</v>
      </c>
      <c r="E21" s="20" t="s">
        <v>206</v>
      </c>
      <c r="F21" s="21" t="s">
        <v>534</v>
      </c>
      <c r="G21" s="22">
        <v>934</v>
      </c>
      <c r="H21" s="22">
        <v>1221</v>
      </c>
      <c r="I21" s="22">
        <v>909</v>
      </c>
      <c r="J21" s="22">
        <v>2130</v>
      </c>
    </row>
    <row r="22" spans="2:10" ht="12.6" customHeight="1" x14ac:dyDescent="0.2">
      <c r="B22" s="185"/>
      <c r="C22" s="183"/>
      <c r="D22" s="19">
        <v>23025</v>
      </c>
      <c r="E22" s="20" t="s">
        <v>207</v>
      </c>
      <c r="F22" s="21" t="s">
        <v>532</v>
      </c>
      <c r="G22" s="22">
        <v>495</v>
      </c>
      <c r="H22" s="22">
        <v>692</v>
      </c>
      <c r="I22" s="22">
        <v>64</v>
      </c>
      <c r="J22" s="22">
        <v>756</v>
      </c>
    </row>
    <row r="23" spans="2:10" ht="12.6" customHeight="1" x14ac:dyDescent="0.2">
      <c r="B23" s="185"/>
      <c r="C23" s="183"/>
      <c r="D23" s="19">
        <v>23030</v>
      </c>
      <c r="E23" s="20" t="s">
        <v>209</v>
      </c>
      <c r="F23" s="21" t="s">
        <v>534</v>
      </c>
      <c r="G23" s="22">
        <v>2705</v>
      </c>
      <c r="H23" s="22">
        <v>1851</v>
      </c>
      <c r="I23" s="22">
        <v>1210</v>
      </c>
      <c r="J23" s="22">
        <v>3061</v>
      </c>
    </row>
    <row r="24" spans="2:10" ht="12.6" customHeight="1" x14ac:dyDescent="0.2">
      <c r="B24" s="185"/>
      <c r="C24" s="183"/>
      <c r="D24" s="19">
        <v>23040</v>
      </c>
      <c r="E24" s="20" t="s">
        <v>210</v>
      </c>
      <c r="F24" s="21" t="s">
        <v>534</v>
      </c>
      <c r="G24" s="22">
        <v>6169</v>
      </c>
      <c r="H24" s="22">
        <v>1190</v>
      </c>
      <c r="I24" s="22">
        <v>1321</v>
      </c>
      <c r="J24" s="22">
        <v>2511</v>
      </c>
    </row>
    <row r="25" spans="2:10" ht="12.6" customHeight="1" x14ac:dyDescent="0.2">
      <c r="B25" s="186"/>
      <c r="C25" s="184"/>
      <c r="D25" s="19">
        <v>23050</v>
      </c>
      <c r="E25" s="20" t="s">
        <v>211</v>
      </c>
      <c r="F25" s="21" t="s">
        <v>534</v>
      </c>
      <c r="G25" s="22">
        <v>2091</v>
      </c>
      <c r="H25" s="22">
        <v>410</v>
      </c>
      <c r="I25" s="22">
        <v>645</v>
      </c>
      <c r="J25" s="22">
        <v>1055</v>
      </c>
    </row>
    <row r="26" spans="2:10" ht="12.6" customHeight="1" x14ac:dyDescent="0.2">
      <c r="B26" s="179">
        <v>1</v>
      </c>
      <c r="C26" s="193" t="s">
        <v>10</v>
      </c>
      <c r="D26" s="19">
        <v>40010</v>
      </c>
      <c r="E26" s="20" t="s">
        <v>213</v>
      </c>
      <c r="F26" s="21" t="s">
        <v>532</v>
      </c>
      <c r="G26" s="22">
        <v>81</v>
      </c>
      <c r="H26" s="22">
        <v>539</v>
      </c>
      <c r="I26" s="22">
        <v>85</v>
      </c>
      <c r="J26" s="22">
        <v>624</v>
      </c>
    </row>
    <row r="27" spans="2:10" ht="12.6" customHeight="1" x14ac:dyDescent="0.2">
      <c r="B27" s="226"/>
      <c r="C27" s="230"/>
      <c r="D27" s="19">
        <v>40030</v>
      </c>
      <c r="E27" s="20" t="s">
        <v>217</v>
      </c>
      <c r="F27" s="21" t="s">
        <v>532</v>
      </c>
      <c r="G27" s="22">
        <v>546</v>
      </c>
      <c r="H27" s="22">
        <v>1161</v>
      </c>
      <c r="I27" s="22">
        <v>249</v>
      </c>
      <c r="J27" s="22">
        <v>1410</v>
      </c>
    </row>
    <row r="28" spans="2:10" ht="12.6" customHeight="1" x14ac:dyDescent="0.2">
      <c r="B28" s="228"/>
      <c r="C28" s="231"/>
      <c r="D28" s="19">
        <v>40040</v>
      </c>
      <c r="E28" s="20" t="s">
        <v>219</v>
      </c>
      <c r="F28" s="21" t="s">
        <v>532</v>
      </c>
      <c r="G28" s="22">
        <v>347</v>
      </c>
      <c r="H28" s="22">
        <v>186</v>
      </c>
      <c r="I28" s="22">
        <v>268</v>
      </c>
      <c r="J28" s="22">
        <v>454</v>
      </c>
    </row>
    <row r="29" spans="2:10" ht="12.6" customHeight="1" x14ac:dyDescent="0.2">
      <c r="B29" s="189">
        <v>2</v>
      </c>
      <c r="C29" s="191" t="s">
        <v>11</v>
      </c>
      <c r="D29" s="19">
        <v>40050</v>
      </c>
      <c r="E29" s="20" t="s">
        <v>220</v>
      </c>
      <c r="F29" s="21" t="s">
        <v>534</v>
      </c>
      <c r="G29" s="22">
        <v>495</v>
      </c>
      <c r="H29" s="22">
        <v>0</v>
      </c>
      <c r="I29" s="22">
        <v>604</v>
      </c>
      <c r="J29" s="22">
        <v>604</v>
      </c>
    </row>
    <row r="30" spans="2:10" ht="12.6" customHeight="1" x14ac:dyDescent="0.2">
      <c r="B30" s="190"/>
      <c r="C30" s="192"/>
      <c r="D30" s="19">
        <v>40060</v>
      </c>
      <c r="E30" s="20" t="s">
        <v>221</v>
      </c>
      <c r="F30" s="21" t="s">
        <v>535</v>
      </c>
      <c r="G30" s="22">
        <v>778</v>
      </c>
      <c r="H30" s="22">
        <v>1097</v>
      </c>
      <c r="I30" s="22">
        <v>362</v>
      </c>
      <c r="J30" s="22">
        <v>1459</v>
      </c>
    </row>
    <row r="31" spans="2:10" ht="12.6" customHeight="1" x14ac:dyDescent="0.2">
      <c r="B31" s="190"/>
      <c r="C31" s="192"/>
      <c r="D31" s="19">
        <v>40070</v>
      </c>
      <c r="E31" s="20" t="s">
        <v>222</v>
      </c>
      <c r="F31" s="21" t="s">
        <v>532</v>
      </c>
      <c r="G31" s="22">
        <v>2107</v>
      </c>
      <c r="H31" s="22">
        <v>3139</v>
      </c>
      <c r="I31" s="22">
        <v>225</v>
      </c>
      <c r="J31" s="22">
        <v>3364</v>
      </c>
    </row>
    <row r="32" spans="2:10" ht="12.6" customHeight="1" x14ac:dyDescent="0.2">
      <c r="B32" s="190"/>
      <c r="C32" s="192"/>
      <c r="D32" s="19">
        <v>40080</v>
      </c>
      <c r="E32" s="20" t="s">
        <v>224</v>
      </c>
      <c r="F32" s="21" t="s">
        <v>532</v>
      </c>
      <c r="G32" s="22">
        <v>450</v>
      </c>
      <c r="H32" s="22">
        <v>345</v>
      </c>
      <c r="I32" s="22">
        <v>542</v>
      </c>
      <c r="J32" s="22">
        <v>887</v>
      </c>
    </row>
    <row r="33" spans="2:10" ht="12.6" customHeight="1" x14ac:dyDescent="0.2">
      <c r="B33" s="189">
        <v>34</v>
      </c>
      <c r="C33" s="191" t="s">
        <v>13</v>
      </c>
      <c r="D33" s="19">
        <v>40110</v>
      </c>
      <c r="E33" s="20" t="s">
        <v>228</v>
      </c>
      <c r="F33" s="21" t="s">
        <v>534</v>
      </c>
      <c r="G33" s="22">
        <v>3707</v>
      </c>
      <c r="H33" s="22">
        <v>3753</v>
      </c>
      <c r="I33" s="22">
        <v>1006</v>
      </c>
      <c r="J33" s="22">
        <v>4759</v>
      </c>
    </row>
    <row r="34" spans="2:10" ht="12.6" customHeight="1" x14ac:dyDescent="0.2">
      <c r="B34" s="190"/>
      <c r="C34" s="192"/>
      <c r="D34" s="19">
        <v>40120</v>
      </c>
      <c r="E34" s="20" t="s">
        <v>229</v>
      </c>
      <c r="F34" s="21" t="s">
        <v>533</v>
      </c>
      <c r="G34" s="22">
        <v>245</v>
      </c>
      <c r="H34" s="22">
        <v>0</v>
      </c>
      <c r="I34" s="22">
        <v>334</v>
      </c>
      <c r="J34" s="22">
        <v>334</v>
      </c>
    </row>
    <row r="35" spans="2:10" ht="12.6" customHeight="1" x14ac:dyDescent="0.2">
      <c r="B35" s="190"/>
      <c r="C35" s="192"/>
      <c r="D35" s="19">
        <v>40130</v>
      </c>
      <c r="E35" s="20" t="s">
        <v>230</v>
      </c>
      <c r="F35" s="21" t="s">
        <v>532</v>
      </c>
      <c r="G35" s="22">
        <v>1174</v>
      </c>
      <c r="H35" s="22">
        <v>1482</v>
      </c>
      <c r="I35" s="22">
        <v>647</v>
      </c>
      <c r="J35" s="22">
        <v>2129</v>
      </c>
    </row>
    <row r="36" spans="2:10" ht="12.6" customHeight="1" x14ac:dyDescent="0.2">
      <c r="B36" s="179">
        <v>35</v>
      </c>
      <c r="C36" s="182" t="s">
        <v>14</v>
      </c>
      <c r="D36" s="19">
        <v>40160</v>
      </c>
      <c r="E36" s="20" t="s">
        <v>233</v>
      </c>
      <c r="F36" s="21" t="s">
        <v>533</v>
      </c>
      <c r="G36" s="22">
        <v>552</v>
      </c>
      <c r="H36" s="22">
        <v>675</v>
      </c>
      <c r="I36" s="22">
        <v>825</v>
      </c>
      <c r="J36" s="22">
        <v>1500</v>
      </c>
    </row>
    <row r="37" spans="2:10" ht="12.6" customHeight="1" x14ac:dyDescent="0.2">
      <c r="B37" s="226"/>
      <c r="C37" s="227"/>
      <c r="D37" s="19">
        <v>40170</v>
      </c>
      <c r="E37" s="20" t="s">
        <v>236</v>
      </c>
      <c r="F37" s="21" t="s">
        <v>532</v>
      </c>
      <c r="G37" s="22">
        <v>313</v>
      </c>
      <c r="H37" s="22">
        <v>471</v>
      </c>
      <c r="I37" s="22">
        <v>115</v>
      </c>
      <c r="J37" s="22">
        <v>586</v>
      </c>
    </row>
    <row r="38" spans="2:10" ht="12.6" customHeight="1" x14ac:dyDescent="0.2">
      <c r="B38" s="72">
        <v>40</v>
      </c>
      <c r="C38" s="53" t="s">
        <v>15</v>
      </c>
      <c r="D38" s="19">
        <v>40190</v>
      </c>
      <c r="E38" s="20" t="s">
        <v>238</v>
      </c>
      <c r="F38" s="21" t="s">
        <v>533</v>
      </c>
      <c r="G38" s="22">
        <v>674</v>
      </c>
      <c r="H38" s="22">
        <v>452</v>
      </c>
      <c r="I38" s="22">
        <v>223</v>
      </c>
      <c r="J38" s="22">
        <v>675</v>
      </c>
    </row>
    <row r="39" spans="2:10" ht="12.6" customHeight="1" x14ac:dyDescent="0.2">
      <c r="B39" s="72">
        <v>48</v>
      </c>
      <c r="C39" s="58" t="s">
        <v>16</v>
      </c>
      <c r="D39" s="19">
        <v>40210</v>
      </c>
      <c r="E39" s="20" t="s">
        <v>239</v>
      </c>
      <c r="F39" s="21" t="s">
        <v>531</v>
      </c>
      <c r="G39" s="22">
        <v>100</v>
      </c>
      <c r="H39" s="22">
        <v>73</v>
      </c>
      <c r="I39" s="22">
        <v>109</v>
      </c>
      <c r="J39" s="22">
        <v>182</v>
      </c>
    </row>
    <row r="40" spans="2:10" ht="12.6" customHeight="1" x14ac:dyDescent="0.2">
      <c r="B40" s="179">
        <v>56</v>
      </c>
      <c r="C40" s="193" t="s">
        <v>17</v>
      </c>
      <c r="D40" s="19">
        <v>40220</v>
      </c>
      <c r="E40" s="20" t="s">
        <v>240</v>
      </c>
      <c r="F40" s="21" t="s">
        <v>535</v>
      </c>
      <c r="G40" s="22">
        <v>2223</v>
      </c>
      <c r="H40" s="22">
        <v>1839</v>
      </c>
      <c r="I40" s="22">
        <v>100</v>
      </c>
      <c r="J40" s="22">
        <v>1939</v>
      </c>
    </row>
    <row r="41" spans="2:10" ht="12.6" customHeight="1" x14ac:dyDescent="0.2">
      <c r="B41" s="185"/>
      <c r="C41" s="183"/>
      <c r="D41" s="19">
        <v>40230</v>
      </c>
      <c r="E41" s="20" t="s">
        <v>241</v>
      </c>
      <c r="F41" s="21" t="s">
        <v>535</v>
      </c>
      <c r="G41" s="22">
        <v>1083</v>
      </c>
      <c r="H41" s="22">
        <v>2549</v>
      </c>
      <c r="I41" s="22">
        <v>80</v>
      </c>
      <c r="J41" s="22">
        <v>2629</v>
      </c>
    </row>
    <row r="42" spans="2:10" ht="12.6" customHeight="1" x14ac:dyDescent="0.2">
      <c r="B42" s="186"/>
      <c r="C42" s="184"/>
      <c r="D42" s="19">
        <v>40240</v>
      </c>
      <c r="E42" s="20" t="s">
        <v>242</v>
      </c>
      <c r="F42" s="21" t="s">
        <v>535</v>
      </c>
      <c r="G42" s="22">
        <v>411</v>
      </c>
      <c r="H42" s="22">
        <v>1156</v>
      </c>
      <c r="I42" s="22">
        <v>738</v>
      </c>
      <c r="J42" s="22">
        <v>1894</v>
      </c>
    </row>
    <row r="43" spans="2:10" ht="12.6" customHeight="1" x14ac:dyDescent="0.2">
      <c r="B43" s="179">
        <v>57</v>
      </c>
      <c r="C43" s="193" t="s">
        <v>18</v>
      </c>
      <c r="D43" s="19">
        <v>40260</v>
      </c>
      <c r="E43" s="20" t="s">
        <v>243</v>
      </c>
      <c r="F43" s="21" t="s">
        <v>533</v>
      </c>
      <c r="G43" s="22">
        <v>332</v>
      </c>
      <c r="H43" s="22">
        <v>108</v>
      </c>
      <c r="I43" s="22">
        <v>385</v>
      </c>
      <c r="J43" s="22">
        <v>493</v>
      </c>
    </row>
    <row r="44" spans="2:10" ht="12.6" customHeight="1" x14ac:dyDescent="0.2">
      <c r="B44" s="185"/>
      <c r="C44" s="183"/>
      <c r="D44" s="19">
        <v>40270</v>
      </c>
      <c r="E44" s="20" t="s">
        <v>244</v>
      </c>
      <c r="F44" s="21" t="s">
        <v>534</v>
      </c>
      <c r="G44" s="22">
        <v>284</v>
      </c>
      <c r="H44" s="22">
        <v>249</v>
      </c>
      <c r="I44" s="22">
        <v>207</v>
      </c>
      <c r="J44" s="22">
        <v>456</v>
      </c>
    </row>
    <row r="45" spans="2:10" ht="12.6" customHeight="1" x14ac:dyDescent="0.2">
      <c r="B45" s="185"/>
      <c r="C45" s="183"/>
      <c r="D45" s="19">
        <v>40290</v>
      </c>
      <c r="E45" s="20" t="s">
        <v>245</v>
      </c>
      <c r="F45" s="21" t="s">
        <v>534</v>
      </c>
      <c r="G45" s="22">
        <v>393</v>
      </c>
      <c r="H45" s="22">
        <v>496</v>
      </c>
      <c r="I45" s="22">
        <v>38</v>
      </c>
      <c r="J45" s="22">
        <v>534</v>
      </c>
    </row>
    <row r="46" spans="2:10" ht="12.6" customHeight="1" x14ac:dyDescent="0.2">
      <c r="B46" s="186"/>
      <c r="C46" s="184"/>
      <c r="D46" s="19">
        <v>40310</v>
      </c>
      <c r="E46" s="20" t="s">
        <v>246</v>
      </c>
      <c r="F46" s="21" t="s">
        <v>534</v>
      </c>
      <c r="G46" s="22">
        <v>931</v>
      </c>
      <c r="H46" s="22">
        <v>1249</v>
      </c>
      <c r="I46" s="22">
        <v>39</v>
      </c>
      <c r="J46" s="22">
        <v>1288</v>
      </c>
    </row>
    <row r="47" spans="2:10" ht="12.6" customHeight="1" x14ac:dyDescent="0.2">
      <c r="B47" s="179">
        <v>65</v>
      </c>
      <c r="C47" s="193" t="s">
        <v>19</v>
      </c>
      <c r="D47" s="19">
        <v>40320</v>
      </c>
      <c r="E47" s="20" t="s">
        <v>247</v>
      </c>
      <c r="F47" s="21" t="s">
        <v>534</v>
      </c>
      <c r="G47" s="22">
        <v>3436</v>
      </c>
      <c r="H47" s="22">
        <v>271</v>
      </c>
      <c r="I47" s="22">
        <v>2963</v>
      </c>
      <c r="J47" s="22">
        <v>3234</v>
      </c>
    </row>
    <row r="48" spans="2:10" ht="12.6" customHeight="1" x14ac:dyDescent="0.2">
      <c r="B48" s="186"/>
      <c r="C48" s="184"/>
      <c r="D48" s="19">
        <v>40330</v>
      </c>
      <c r="E48" s="20" t="s">
        <v>249</v>
      </c>
      <c r="F48" s="21" t="s">
        <v>535</v>
      </c>
      <c r="G48" s="22">
        <v>51</v>
      </c>
      <c r="H48" s="22">
        <v>291</v>
      </c>
      <c r="I48" s="22">
        <v>102</v>
      </c>
      <c r="J48" s="22">
        <v>393</v>
      </c>
    </row>
    <row r="49" spans="2:10" ht="12.6" customHeight="1" x14ac:dyDescent="0.2">
      <c r="B49" s="72">
        <v>80</v>
      </c>
      <c r="C49" s="58" t="s">
        <v>21</v>
      </c>
      <c r="D49" s="19">
        <v>40370</v>
      </c>
      <c r="E49" s="20" t="s">
        <v>252</v>
      </c>
      <c r="F49" s="21" t="s">
        <v>531</v>
      </c>
      <c r="G49" s="22">
        <v>24</v>
      </c>
      <c r="H49" s="22">
        <v>117</v>
      </c>
      <c r="I49" s="22">
        <v>82</v>
      </c>
      <c r="J49" s="22">
        <v>199</v>
      </c>
    </row>
    <row r="50" spans="2:10" ht="12.6" customHeight="1" x14ac:dyDescent="0.2">
      <c r="B50" s="52">
        <v>90</v>
      </c>
      <c r="C50" s="53" t="s">
        <v>22</v>
      </c>
      <c r="D50" s="19">
        <v>40390</v>
      </c>
      <c r="E50" s="20" t="s">
        <v>253</v>
      </c>
      <c r="F50" s="21" t="s">
        <v>532</v>
      </c>
      <c r="G50" s="22">
        <v>22389</v>
      </c>
      <c r="H50" s="22">
        <v>213</v>
      </c>
      <c r="I50" s="22">
        <v>299</v>
      </c>
      <c r="J50" s="22">
        <v>512</v>
      </c>
    </row>
    <row r="51" spans="2:10" ht="12.6" customHeight="1" x14ac:dyDescent="0.2">
      <c r="B51" s="72">
        <v>118</v>
      </c>
      <c r="C51" s="53" t="s">
        <v>26</v>
      </c>
      <c r="D51" s="19">
        <v>60040</v>
      </c>
      <c r="E51" s="20" t="s">
        <v>256</v>
      </c>
      <c r="F51" s="21" t="s">
        <v>534</v>
      </c>
      <c r="G51" s="22">
        <v>7213</v>
      </c>
      <c r="H51" s="22">
        <v>900</v>
      </c>
      <c r="I51" s="22">
        <v>216</v>
      </c>
      <c r="J51" s="22">
        <v>1116</v>
      </c>
    </row>
    <row r="52" spans="2:10" ht="12.6" customHeight="1" x14ac:dyDescent="0.2">
      <c r="B52" s="72">
        <v>119</v>
      </c>
      <c r="C52" s="53" t="s">
        <v>27</v>
      </c>
      <c r="D52" s="19">
        <v>60050</v>
      </c>
      <c r="E52" s="20" t="s">
        <v>257</v>
      </c>
      <c r="F52" s="21" t="s">
        <v>532</v>
      </c>
      <c r="G52" s="22">
        <v>3200</v>
      </c>
      <c r="H52" s="22">
        <v>929</v>
      </c>
      <c r="I52" s="22">
        <v>279</v>
      </c>
      <c r="J52" s="22">
        <v>1208</v>
      </c>
    </row>
    <row r="53" spans="2:10" ht="12.6" customHeight="1" x14ac:dyDescent="0.2">
      <c r="B53" s="72">
        <v>120</v>
      </c>
      <c r="C53" s="53" t="s">
        <v>28</v>
      </c>
      <c r="D53" s="19">
        <v>60060</v>
      </c>
      <c r="E53" s="20" t="s">
        <v>258</v>
      </c>
      <c r="F53" s="21" t="s">
        <v>532</v>
      </c>
      <c r="G53" s="22">
        <v>4201</v>
      </c>
      <c r="H53" s="22">
        <v>881</v>
      </c>
      <c r="I53" s="22">
        <v>1504</v>
      </c>
      <c r="J53" s="22">
        <v>2385</v>
      </c>
    </row>
    <row r="54" spans="2:10" ht="12.6" customHeight="1" x14ac:dyDescent="0.2">
      <c r="B54" s="72">
        <v>121</v>
      </c>
      <c r="C54" s="53" t="s">
        <v>29</v>
      </c>
      <c r="D54" s="19">
        <v>60070</v>
      </c>
      <c r="E54" s="20" t="s">
        <v>259</v>
      </c>
      <c r="F54" s="21" t="s">
        <v>534</v>
      </c>
      <c r="G54" s="22">
        <v>4042</v>
      </c>
      <c r="H54" s="22">
        <v>204</v>
      </c>
      <c r="I54" s="22">
        <v>1010</v>
      </c>
      <c r="J54" s="22">
        <v>1214</v>
      </c>
    </row>
    <row r="55" spans="2:10" ht="12.6" customHeight="1" x14ac:dyDescent="0.2">
      <c r="B55" s="72">
        <v>132</v>
      </c>
      <c r="C55" s="53" t="s">
        <v>30</v>
      </c>
      <c r="D55" s="19">
        <v>60080</v>
      </c>
      <c r="E55" s="20" t="s">
        <v>260</v>
      </c>
      <c r="F55" s="21" t="s">
        <v>534</v>
      </c>
      <c r="G55" s="22">
        <v>5763</v>
      </c>
      <c r="H55" s="22">
        <v>532</v>
      </c>
      <c r="I55" s="22">
        <v>722</v>
      </c>
      <c r="J55" s="22">
        <v>1254</v>
      </c>
    </row>
    <row r="56" spans="2:10" ht="12.6" customHeight="1" x14ac:dyDescent="0.2">
      <c r="B56" s="72">
        <v>144</v>
      </c>
      <c r="C56" s="53" t="s">
        <v>31</v>
      </c>
      <c r="D56" s="19">
        <v>60090</v>
      </c>
      <c r="E56" s="20" t="s">
        <v>261</v>
      </c>
      <c r="F56" s="21" t="s">
        <v>532</v>
      </c>
      <c r="G56" s="22">
        <v>5502</v>
      </c>
      <c r="H56" s="22">
        <v>557</v>
      </c>
      <c r="I56" s="22">
        <v>233</v>
      </c>
      <c r="J56" s="22">
        <v>790</v>
      </c>
    </row>
    <row r="57" spans="2:10" ht="12.6" customHeight="1" x14ac:dyDescent="0.2">
      <c r="B57" s="72">
        <v>154</v>
      </c>
      <c r="C57" s="58" t="s">
        <v>32</v>
      </c>
      <c r="D57" s="19">
        <v>60100</v>
      </c>
      <c r="E57" s="20" t="s">
        <v>262</v>
      </c>
      <c r="F57" s="21" t="s">
        <v>531</v>
      </c>
      <c r="G57" s="22">
        <v>44</v>
      </c>
      <c r="H57" s="22">
        <v>53</v>
      </c>
      <c r="I57" s="22">
        <v>5</v>
      </c>
      <c r="J57" s="22">
        <v>58</v>
      </c>
    </row>
    <row r="58" spans="2:10" ht="12.6" customHeight="1" x14ac:dyDescent="0.2">
      <c r="B58" s="72">
        <v>159</v>
      </c>
      <c r="C58" s="53" t="s">
        <v>33</v>
      </c>
      <c r="D58" s="19">
        <v>60110</v>
      </c>
      <c r="E58" s="20" t="s">
        <v>263</v>
      </c>
      <c r="F58" s="21" t="s">
        <v>532</v>
      </c>
      <c r="G58" s="22">
        <v>1750</v>
      </c>
      <c r="H58" s="22">
        <v>4141</v>
      </c>
      <c r="I58" s="22">
        <v>68</v>
      </c>
      <c r="J58" s="22">
        <v>4209</v>
      </c>
    </row>
    <row r="59" spans="2:10" ht="12.6" customHeight="1" x14ac:dyDescent="0.2">
      <c r="B59" s="189">
        <v>164</v>
      </c>
      <c r="C59" s="192" t="s">
        <v>34</v>
      </c>
      <c r="D59" s="19">
        <v>60120</v>
      </c>
      <c r="E59" s="20" t="s">
        <v>264</v>
      </c>
      <c r="F59" s="21" t="s">
        <v>534</v>
      </c>
      <c r="G59" s="22">
        <v>265</v>
      </c>
      <c r="H59" s="22">
        <v>302</v>
      </c>
      <c r="I59" s="22">
        <v>318</v>
      </c>
      <c r="J59" s="22">
        <v>620</v>
      </c>
    </row>
    <row r="60" spans="2:10" ht="12.6" customHeight="1" x14ac:dyDescent="0.2">
      <c r="B60" s="190"/>
      <c r="C60" s="192"/>
      <c r="D60" s="19">
        <v>60130</v>
      </c>
      <c r="E60" s="20" t="s">
        <v>265</v>
      </c>
      <c r="F60" s="21" t="s">
        <v>535</v>
      </c>
      <c r="G60" s="22">
        <v>1194</v>
      </c>
      <c r="H60" s="22">
        <v>313</v>
      </c>
      <c r="I60" s="22">
        <v>972</v>
      </c>
      <c r="J60" s="22">
        <v>1285</v>
      </c>
    </row>
    <row r="61" spans="2:10" ht="12.6" customHeight="1" x14ac:dyDescent="0.2">
      <c r="B61" s="190"/>
      <c r="C61" s="192"/>
      <c r="D61" s="19">
        <v>60140</v>
      </c>
      <c r="E61" s="20" t="s">
        <v>266</v>
      </c>
      <c r="F61" s="21" t="s">
        <v>532</v>
      </c>
      <c r="G61" s="22">
        <v>7624</v>
      </c>
      <c r="H61" s="22">
        <v>483</v>
      </c>
      <c r="I61" s="22">
        <v>865</v>
      </c>
      <c r="J61" s="22">
        <v>1348</v>
      </c>
    </row>
    <row r="62" spans="2:10" ht="12.6" customHeight="1" x14ac:dyDescent="0.2">
      <c r="B62" s="190"/>
      <c r="C62" s="192"/>
      <c r="D62" s="19">
        <v>60150</v>
      </c>
      <c r="E62" s="20" t="s">
        <v>268</v>
      </c>
      <c r="F62" s="21" t="s">
        <v>534</v>
      </c>
      <c r="G62" s="22">
        <v>2202</v>
      </c>
      <c r="H62" s="22">
        <v>936</v>
      </c>
      <c r="I62" s="22">
        <v>758</v>
      </c>
      <c r="J62" s="22">
        <v>1694</v>
      </c>
    </row>
    <row r="63" spans="2:10" ht="12.6" customHeight="1" x14ac:dyDescent="0.2">
      <c r="B63" s="179">
        <v>165</v>
      </c>
      <c r="C63" s="182" t="s">
        <v>35</v>
      </c>
      <c r="D63" s="19">
        <v>60160</v>
      </c>
      <c r="E63" s="20" t="s">
        <v>269</v>
      </c>
      <c r="F63" s="21" t="s">
        <v>534</v>
      </c>
      <c r="G63" s="22">
        <v>26</v>
      </c>
      <c r="H63" s="22">
        <v>0</v>
      </c>
      <c r="I63" s="22">
        <v>392</v>
      </c>
      <c r="J63" s="22">
        <v>392</v>
      </c>
    </row>
    <row r="64" spans="2:10" ht="12.6" customHeight="1" x14ac:dyDescent="0.2">
      <c r="B64" s="185"/>
      <c r="C64" s="183"/>
      <c r="D64" s="19">
        <v>60170</v>
      </c>
      <c r="E64" s="20" t="s">
        <v>270</v>
      </c>
      <c r="F64" s="21" t="s">
        <v>534</v>
      </c>
      <c r="G64" s="22">
        <v>180</v>
      </c>
      <c r="H64" s="22">
        <v>351</v>
      </c>
      <c r="I64" s="22">
        <v>177</v>
      </c>
      <c r="J64" s="22">
        <v>528</v>
      </c>
    </row>
    <row r="65" spans="2:10" ht="12.6" customHeight="1" x14ac:dyDescent="0.2">
      <c r="B65" s="185"/>
      <c r="C65" s="183"/>
      <c r="D65" s="19">
        <v>60180</v>
      </c>
      <c r="E65" s="20" t="s">
        <v>271</v>
      </c>
      <c r="F65" s="21" t="s">
        <v>534</v>
      </c>
      <c r="G65" s="22">
        <v>513</v>
      </c>
      <c r="H65" s="22">
        <v>0</v>
      </c>
      <c r="I65" s="22">
        <v>817</v>
      </c>
      <c r="J65" s="22">
        <v>817</v>
      </c>
    </row>
    <row r="66" spans="2:10" ht="12.6" customHeight="1" x14ac:dyDescent="0.2">
      <c r="B66" s="185"/>
      <c r="C66" s="183"/>
      <c r="D66" s="19">
        <v>60190</v>
      </c>
      <c r="E66" s="20" t="s">
        <v>273</v>
      </c>
      <c r="F66" s="21" t="s">
        <v>534</v>
      </c>
      <c r="G66" s="22">
        <v>616</v>
      </c>
      <c r="H66" s="22">
        <v>0</v>
      </c>
      <c r="I66" s="22">
        <v>1115</v>
      </c>
      <c r="J66" s="22">
        <v>1115</v>
      </c>
    </row>
    <row r="67" spans="2:10" ht="12.6" customHeight="1" x14ac:dyDescent="0.2">
      <c r="B67" s="185"/>
      <c r="C67" s="183"/>
      <c r="D67" s="19">
        <v>60200</v>
      </c>
      <c r="E67" s="20" t="s">
        <v>274</v>
      </c>
      <c r="F67" s="21" t="s">
        <v>533</v>
      </c>
      <c r="G67" s="22">
        <v>314</v>
      </c>
      <c r="H67" s="22">
        <v>0</v>
      </c>
      <c r="I67" s="22">
        <v>459</v>
      </c>
      <c r="J67" s="22">
        <v>459</v>
      </c>
    </row>
    <row r="68" spans="2:10" ht="12.6" customHeight="1" x14ac:dyDescent="0.2">
      <c r="B68" s="186"/>
      <c r="C68" s="184"/>
      <c r="D68" s="19">
        <v>60210</v>
      </c>
      <c r="E68" s="20" t="s">
        <v>275</v>
      </c>
      <c r="F68" s="21" t="s">
        <v>534</v>
      </c>
      <c r="G68" s="22">
        <v>496</v>
      </c>
      <c r="H68" s="22">
        <v>542</v>
      </c>
      <c r="I68" s="22">
        <v>700</v>
      </c>
      <c r="J68" s="22">
        <v>1242</v>
      </c>
    </row>
    <row r="69" spans="2:10" ht="12.6" customHeight="1" x14ac:dyDescent="0.2">
      <c r="B69" s="189">
        <v>213</v>
      </c>
      <c r="C69" s="191" t="s">
        <v>36</v>
      </c>
      <c r="D69" s="19">
        <v>60220</v>
      </c>
      <c r="E69" s="20" t="s">
        <v>276</v>
      </c>
      <c r="F69" s="21" t="s">
        <v>532</v>
      </c>
      <c r="G69" s="22">
        <v>5802</v>
      </c>
      <c r="H69" s="22">
        <v>3017</v>
      </c>
      <c r="I69" s="22">
        <v>976</v>
      </c>
      <c r="J69" s="22">
        <v>3993</v>
      </c>
    </row>
    <row r="70" spans="2:10" ht="12.6" customHeight="1" x14ac:dyDescent="0.2">
      <c r="B70" s="190"/>
      <c r="C70" s="192"/>
      <c r="D70" s="19">
        <v>60230</v>
      </c>
      <c r="E70" s="20" t="s">
        <v>277</v>
      </c>
      <c r="F70" s="21" t="s">
        <v>533</v>
      </c>
      <c r="G70" s="22">
        <v>239</v>
      </c>
      <c r="H70" s="22">
        <v>0</v>
      </c>
      <c r="I70" s="22">
        <v>821</v>
      </c>
      <c r="J70" s="22">
        <v>821</v>
      </c>
    </row>
    <row r="71" spans="2:10" ht="12.6" customHeight="1" x14ac:dyDescent="0.2">
      <c r="B71" s="179">
        <v>214</v>
      </c>
      <c r="C71" s="193" t="s">
        <v>37</v>
      </c>
      <c r="D71" s="19">
        <v>60240</v>
      </c>
      <c r="E71" s="20" t="s">
        <v>278</v>
      </c>
      <c r="F71" s="21" t="s">
        <v>535</v>
      </c>
      <c r="G71" s="22">
        <v>153</v>
      </c>
      <c r="H71" s="22">
        <v>346</v>
      </c>
      <c r="I71" s="22">
        <v>21</v>
      </c>
      <c r="J71" s="22">
        <v>367</v>
      </c>
    </row>
    <row r="72" spans="2:10" ht="12.6" customHeight="1" x14ac:dyDescent="0.2">
      <c r="B72" s="185"/>
      <c r="C72" s="183"/>
      <c r="D72" s="19">
        <v>60260</v>
      </c>
      <c r="E72" s="20" t="s">
        <v>279</v>
      </c>
      <c r="F72" s="21" t="s">
        <v>535</v>
      </c>
      <c r="G72" s="22">
        <v>225</v>
      </c>
      <c r="H72" s="22">
        <v>5</v>
      </c>
      <c r="I72" s="22">
        <v>582</v>
      </c>
      <c r="J72" s="22">
        <v>587</v>
      </c>
    </row>
    <row r="73" spans="2:10" ht="12.6" customHeight="1" x14ac:dyDescent="0.2">
      <c r="B73" s="185"/>
      <c r="C73" s="183"/>
      <c r="D73" s="19">
        <v>60270</v>
      </c>
      <c r="E73" s="20" t="s">
        <v>280</v>
      </c>
      <c r="F73" s="21" t="s">
        <v>535</v>
      </c>
      <c r="G73" s="22">
        <v>1608</v>
      </c>
      <c r="H73" s="22">
        <v>3543</v>
      </c>
      <c r="I73" s="22">
        <v>491</v>
      </c>
      <c r="J73" s="22">
        <v>4034</v>
      </c>
    </row>
    <row r="74" spans="2:10" ht="12.6" customHeight="1" x14ac:dyDescent="0.2">
      <c r="B74" s="186"/>
      <c r="C74" s="184"/>
      <c r="D74" s="19">
        <v>60280</v>
      </c>
      <c r="E74" s="20" t="s">
        <v>281</v>
      </c>
      <c r="F74" s="21" t="s">
        <v>534</v>
      </c>
      <c r="G74" s="22">
        <v>1201</v>
      </c>
      <c r="H74" s="22">
        <v>2526</v>
      </c>
      <c r="I74" s="22">
        <v>183</v>
      </c>
      <c r="J74" s="22">
        <v>2709</v>
      </c>
    </row>
    <row r="75" spans="2:10" ht="12.6" customHeight="1" x14ac:dyDescent="0.2">
      <c r="B75" s="189">
        <v>215</v>
      </c>
      <c r="C75" s="192" t="s">
        <v>282</v>
      </c>
      <c r="D75" s="19">
        <v>60290</v>
      </c>
      <c r="E75" s="20" t="s">
        <v>283</v>
      </c>
      <c r="F75" s="21" t="s">
        <v>533</v>
      </c>
      <c r="G75" s="22">
        <v>682</v>
      </c>
      <c r="H75" s="22">
        <v>0</v>
      </c>
      <c r="I75" s="22">
        <v>825</v>
      </c>
      <c r="J75" s="22">
        <v>825</v>
      </c>
    </row>
    <row r="76" spans="2:10" ht="12.6" customHeight="1" x14ac:dyDescent="0.2">
      <c r="B76" s="190"/>
      <c r="C76" s="192"/>
      <c r="D76" s="19">
        <v>60300</v>
      </c>
      <c r="E76" s="20" t="s">
        <v>284</v>
      </c>
      <c r="F76" s="21" t="s">
        <v>534</v>
      </c>
      <c r="G76" s="22">
        <v>850</v>
      </c>
      <c r="H76" s="22">
        <v>562</v>
      </c>
      <c r="I76" s="22">
        <v>662</v>
      </c>
      <c r="J76" s="22">
        <v>1224</v>
      </c>
    </row>
    <row r="77" spans="2:10" ht="12.6" customHeight="1" x14ac:dyDescent="0.2">
      <c r="B77" s="190"/>
      <c r="C77" s="192"/>
      <c r="D77" s="19">
        <v>60310</v>
      </c>
      <c r="E77" s="20" t="s">
        <v>285</v>
      </c>
      <c r="F77" s="21" t="s">
        <v>534</v>
      </c>
      <c r="G77" s="22">
        <v>2881</v>
      </c>
      <c r="H77" s="22">
        <v>2561</v>
      </c>
      <c r="I77" s="22">
        <v>892</v>
      </c>
      <c r="J77" s="22">
        <v>3453</v>
      </c>
    </row>
    <row r="78" spans="2:10" ht="12.6" customHeight="1" x14ac:dyDescent="0.2">
      <c r="B78" s="189">
        <v>216</v>
      </c>
      <c r="C78" s="192" t="s">
        <v>286</v>
      </c>
      <c r="D78" s="19">
        <v>60320</v>
      </c>
      <c r="E78" s="20" t="s">
        <v>287</v>
      </c>
      <c r="F78" s="21" t="s">
        <v>534</v>
      </c>
      <c r="G78" s="22">
        <v>72</v>
      </c>
      <c r="H78" s="22">
        <v>0</v>
      </c>
      <c r="I78" s="22">
        <v>391</v>
      </c>
      <c r="J78" s="22">
        <v>391</v>
      </c>
    </row>
    <row r="79" spans="2:10" ht="12.6" customHeight="1" x14ac:dyDescent="0.2">
      <c r="B79" s="190"/>
      <c r="C79" s="192"/>
      <c r="D79" s="19">
        <v>60330</v>
      </c>
      <c r="E79" s="20" t="s">
        <v>288</v>
      </c>
      <c r="F79" s="21" t="s">
        <v>535</v>
      </c>
      <c r="G79" s="22">
        <v>316</v>
      </c>
      <c r="H79" s="22">
        <v>499</v>
      </c>
      <c r="I79" s="22">
        <v>106</v>
      </c>
      <c r="J79" s="22">
        <v>605</v>
      </c>
    </row>
    <row r="80" spans="2:10" ht="12.6" customHeight="1" x14ac:dyDescent="0.2">
      <c r="B80" s="179">
        <v>324</v>
      </c>
      <c r="C80" s="182" t="s">
        <v>42</v>
      </c>
      <c r="D80" s="19">
        <v>60360</v>
      </c>
      <c r="E80" s="20" t="s">
        <v>291</v>
      </c>
      <c r="F80" s="21" t="s">
        <v>532</v>
      </c>
      <c r="G80" s="22">
        <v>58</v>
      </c>
      <c r="H80" s="22">
        <v>114</v>
      </c>
      <c r="I80" s="22">
        <v>11</v>
      </c>
      <c r="J80" s="22">
        <v>125</v>
      </c>
    </row>
    <row r="81" spans="2:10" ht="12.6" customHeight="1" x14ac:dyDescent="0.2">
      <c r="B81" s="186"/>
      <c r="C81" s="184"/>
      <c r="D81" s="19">
        <v>60370</v>
      </c>
      <c r="E81" s="20" t="s">
        <v>292</v>
      </c>
      <c r="F81" s="21" t="s">
        <v>531</v>
      </c>
      <c r="G81" s="22">
        <v>86</v>
      </c>
      <c r="H81" s="22">
        <v>367</v>
      </c>
      <c r="I81" s="22">
        <v>24</v>
      </c>
      <c r="J81" s="22">
        <v>391</v>
      </c>
    </row>
    <row r="82" spans="2:10" ht="12.6" customHeight="1" x14ac:dyDescent="0.2">
      <c r="B82" s="72">
        <v>398</v>
      </c>
      <c r="C82" s="53" t="s">
        <v>45</v>
      </c>
      <c r="D82" s="19">
        <v>60410</v>
      </c>
      <c r="E82" s="20" t="s">
        <v>295</v>
      </c>
      <c r="F82" s="21" t="s">
        <v>532</v>
      </c>
      <c r="G82" s="22">
        <v>926</v>
      </c>
      <c r="H82" s="22">
        <v>1089</v>
      </c>
      <c r="I82" s="22">
        <v>657</v>
      </c>
      <c r="J82" s="22">
        <v>1746</v>
      </c>
    </row>
    <row r="83" spans="2:10" ht="12.6" customHeight="1" x14ac:dyDescent="0.2">
      <c r="B83" s="72">
        <v>399</v>
      </c>
      <c r="C83" s="53" t="s">
        <v>46</v>
      </c>
      <c r="D83" s="19">
        <v>60420</v>
      </c>
      <c r="E83" s="20" t="s">
        <v>296</v>
      </c>
      <c r="F83" s="21" t="s">
        <v>531</v>
      </c>
      <c r="G83" s="22">
        <v>3338</v>
      </c>
      <c r="H83" s="22">
        <v>1652</v>
      </c>
      <c r="I83" s="22">
        <v>488</v>
      </c>
      <c r="J83" s="22">
        <v>2140</v>
      </c>
    </row>
    <row r="84" spans="2:10" ht="12.6" customHeight="1" x14ac:dyDescent="0.2">
      <c r="B84" s="72">
        <v>53</v>
      </c>
      <c r="C84" s="53" t="s">
        <v>48</v>
      </c>
      <c r="D84" s="19">
        <v>80010</v>
      </c>
      <c r="E84" s="20" t="s">
        <v>305</v>
      </c>
      <c r="F84" s="21" t="s">
        <v>532</v>
      </c>
      <c r="G84" s="22">
        <v>1100</v>
      </c>
      <c r="H84" s="22">
        <v>1156</v>
      </c>
      <c r="I84" s="22">
        <v>113</v>
      </c>
      <c r="J84" s="22">
        <v>1269</v>
      </c>
    </row>
    <row r="85" spans="2:10" ht="12.6" customHeight="1" x14ac:dyDescent="0.2">
      <c r="B85" s="72">
        <v>81</v>
      </c>
      <c r="C85" s="53" t="s">
        <v>49</v>
      </c>
      <c r="D85" s="19">
        <v>80020</v>
      </c>
      <c r="E85" s="20" t="s">
        <v>298</v>
      </c>
      <c r="F85" s="21" t="s">
        <v>534</v>
      </c>
      <c r="G85" s="22">
        <v>9707</v>
      </c>
      <c r="H85" s="22">
        <v>2572</v>
      </c>
      <c r="I85" s="22">
        <v>383</v>
      </c>
      <c r="J85" s="22">
        <v>2955</v>
      </c>
    </row>
    <row r="86" spans="2:10" ht="12.6" customHeight="1" x14ac:dyDescent="0.2">
      <c r="B86" s="72">
        <v>96</v>
      </c>
      <c r="C86" s="53" t="s">
        <v>50</v>
      </c>
      <c r="D86" s="19">
        <v>80030</v>
      </c>
      <c r="E86" s="20" t="s">
        <v>299</v>
      </c>
      <c r="F86" s="21" t="s">
        <v>532</v>
      </c>
      <c r="G86" s="22">
        <v>1427</v>
      </c>
      <c r="H86" s="22">
        <v>1373</v>
      </c>
      <c r="I86" s="22">
        <v>56</v>
      </c>
      <c r="J86" s="22">
        <v>1429</v>
      </c>
    </row>
    <row r="87" spans="2:10" ht="12.6" customHeight="1" x14ac:dyDescent="0.2">
      <c r="B87" s="72">
        <v>97</v>
      </c>
      <c r="C87" s="53" t="s">
        <v>51</v>
      </c>
      <c r="D87" s="198">
        <v>80040</v>
      </c>
      <c r="E87" s="200" t="s">
        <v>300</v>
      </c>
      <c r="F87" s="224" t="s">
        <v>532</v>
      </c>
      <c r="G87" s="204">
        <v>3195</v>
      </c>
      <c r="H87" s="204">
        <v>1843</v>
      </c>
      <c r="I87" s="204">
        <v>188</v>
      </c>
      <c r="J87" s="204">
        <v>2031</v>
      </c>
    </row>
    <row r="88" spans="2:10" ht="12.6" customHeight="1" x14ac:dyDescent="0.2">
      <c r="B88" s="72">
        <v>98</v>
      </c>
      <c r="C88" s="53" t="s">
        <v>52</v>
      </c>
      <c r="D88" s="199"/>
      <c r="E88" s="201"/>
      <c r="F88" s="225"/>
      <c r="G88" s="205"/>
      <c r="H88" s="205"/>
      <c r="I88" s="205"/>
      <c r="J88" s="205"/>
    </row>
    <row r="89" spans="2:10" ht="12.6" customHeight="1" x14ac:dyDescent="0.2">
      <c r="B89" s="52">
        <v>99</v>
      </c>
      <c r="C89" s="53" t="s">
        <v>53</v>
      </c>
      <c r="D89" s="19">
        <v>80050</v>
      </c>
      <c r="E89" s="20" t="s">
        <v>301</v>
      </c>
      <c r="F89" s="21" t="s">
        <v>534</v>
      </c>
      <c r="G89" s="22">
        <v>1035</v>
      </c>
      <c r="H89" s="22">
        <v>1276</v>
      </c>
      <c r="I89" s="22">
        <v>147</v>
      </c>
      <c r="J89" s="22">
        <v>1423</v>
      </c>
    </row>
    <row r="90" spans="2:10" ht="12.6" customHeight="1" x14ac:dyDescent="0.2">
      <c r="B90" s="72">
        <v>110</v>
      </c>
      <c r="C90" s="53" t="s">
        <v>54</v>
      </c>
      <c r="D90" s="19">
        <v>80060</v>
      </c>
      <c r="E90" s="20" t="s">
        <v>93</v>
      </c>
      <c r="F90" s="21" t="s">
        <v>532</v>
      </c>
      <c r="G90" s="22">
        <v>1392</v>
      </c>
      <c r="H90" s="22">
        <v>2933</v>
      </c>
      <c r="I90" s="22">
        <v>70</v>
      </c>
      <c r="J90" s="22">
        <v>3003</v>
      </c>
    </row>
    <row r="91" spans="2:10" ht="12.6" customHeight="1" x14ac:dyDescent="0.2">
      <c r="B91" s="72">
        <v>435</v>
      </c>
      <c r="C91" s="53" t="s">
        <v>55</v>
      </c>
      <c r="D91" s="19">
        <v>80070</v>
      </c>
      <c r="E91" s="20" t="s">
        <v>537</v>
      </c>
      <c r="F91" s="21" t="s">
        <v>532</v>
      </c>
      <c r="G91" s="22">
        <v>240</v>
      </c>
      <c r="H91" s="22">
        <v>664</v>
      </c>
      <c r="I91" s="22">
        <v>482</v>
      </c>
      <c r="J91" s="22">
        <v>1146</v>
      </c>
    </row>
    <row r="92" spans="2:10" ht="12.6" customHeight="1" x14ac:dyDescent="0.2">
      <c r="B92" s="72">
        <v>538</v>
      </c>
      <c r="C92" s="53" t="s">
        <v>56</v>
      </c>
      <c r="D92" s="19">
        <v>80080</v>
      </c>
      <c r="E92" s="20" t="s">
        <v>302</v>
      </c>
      <c r="F92" s="21" t="s">
        <v>532</v>
      </c>
      <c r="G92" s="22">
        <v>977</v>
      </c>
      <c r="H92" s="22">
        <v>1496</v>
      </c>
      <c r="I92" s="22">
        <v>10</v>
      </c>
      <c r="J92" s="22">
        <v>1506</v>
      </c>
    </row>
    <row r="93" spans="2:10" ht="12.6" customHeight="1" x14ac:dyDescent="0.2">
      <c r="B93" s="72">
        <v>541</v>
      </c>
      <c r="C93" s="53" t="s">
        <v>57</v>
      </c>
      <c r="D93" s="198">
        <v>80090</v>
      </c>
      <c r="E93" s="200" t="s">
        <v>303</v>
      </c>
      <c r="F93" s="224" t="s">
        <v>532</v>
      </c>
      <c r="G93" s="204">
        <v>1203</v>
      </c>
      <c r="H93" s="204">
        <v>961</v>
      </c>
      <c r="I93" s="204">
        <v>11</v>
      </c>
      <c r="J93" s="204">
        <v>972</v>
      </c>
    </row>
    <row r="94" spans="2:10" ht="12.6" customHeight="1" x14ac:dyDescent="0.2">
      <c r="B94" s="72">
        <v>596</v>
      </c>
      <c r="C94" s="53" t="s">
        <v>58</v>
      </c>
      <c r="D94" s="199"/>
      <c r="E94" s="201"/>
      <c r="F94" s="225"/>
      <c r="G94" s="205"/>
      <c r="H94" s="205"/>
      <c r="I94" s="205"/>
      <c r="J94" s="205"/>
    </row>
    <row r="95" spans="2:10" ht="12.6" customHeight="1" x14ac:dyDescent="0.2">
      <c r="B95" s="72">
        <v>645</v>
      </c>
      <c r="C95" s="53" t="s">
        <v>55</v>
      </c>
      <c r="D95" s="19">
        <v>80100</v>
      </c>
      <c r="E95" s="20" t="s">
        <v>304</v>
      </c>
      <c r="F95" s="21" t="s">
        <v>532</v>
      </c>
      <c r="G95" s="22">
        <v>635</v>
      </c>
      <c r="H95" s="22">
        <v>876</v>
      </c>
      <c r="I95" s="22">
        <v>268</v>
      </c>
      <c r="J95" s="22">
        <v>1144</v>
      </c>
    </row>
    <row r="96" spans="2:10" ht="12.6" customHeight="1" x14ac:dyDescent="0.2">
      <c r="B96" s="72">
        <v>715</v>
      </c>
      <c r="C96" s="53" t="s">
        <v>59</v>
      </c>
      <c r="D96" s="19">
        <v>80110</v>
      </c>
      <c r="E96" s="20" t="s">
        <v>297</v>
      </c>
      <c r="F96" s="21" t="s">
        <v>532</v>
      </c>
      <c r="G96" s="22">
        <v>287</v>
      </c>
      <c r="H96" s="22">
        <v>77</v>
      </c>
      <c r="I96" s="22">
        <v>6</v>
      </c>
      <c r="J96" s="22">
        <v>83</v>
      </c>
    </row>
    <row r="97" spans="2:10" ht="12.6" customHeight="1" x14ac:dyDescent="0.2">
      <c r="B97" s="52"/>
      <c r="C97" s="53"/>
      <c r="D97" s="54">
        <v>1</v>
      </c>
      <c r="E97" s="55" t="s">
        <v>61</v>
      </c>
      <c r="F97" s="108">
        <v>44537</v>
      </c>
      <c r="G97" s="56">
        <v>765</v>
      </c>
      <c r="H97" s="56">
        <v>715</v>
      </c>
      <c r="I97" s="56">
        <v>230</v>
      </c>
      <c r="J97" s="56">
        <v>945</v>
      </c>
    </row>
    <row r="98" spans="2:10" ht="12.6" customHeight="1" x14ac:dyDescent="0.2">
      <c r="B98" s="52"/>
      <c r="C98" s="53"/>
      <c r="D98" s="54">
        <v>3</v>
      </c>
      <c r="E98" s="55" t="s">
        <v>63</v>
      </c>
      <c r="F98" s="108">
        <v>44539</v>
      </c>
      <c r="G98" s="56">
        <v>83</v>
      </c>
      <c r="H98" s="56">
        <v>307</v>
      </c>
      <c r="I98" s="56">
        <v>271</v>
      </c>
      <c r="J98" s="56">
        <v>578</v>
      </c>
    </row>
    <row r="99" spans="2:10" ht="12.6" customHeight="1" x14ac:dyDescent="0.2">
      <c r="B99" s="52"/>
      <c r="C99" s="53"/>
      <c r="D99" s="54">
        <v>4</v>
      </c>
      <c r="E99" s="55" t="s">
        <v>64</v>
      </c>
      <c r="F99" s="108">
        <v>44537</v>
      </c>
      <c r="G99" s="56">
        <v>215</v>
      </c>
      <c r="H99" s="56">
        <v>177</v>
      </c>
      <c r="I99" s="56">
        <v>462</v>
      </c>
      <c r="J99" s="56">
        <v>639</v>
      </c>
    </row>
    <row r="100" spans="2:10" ht="12.6" customHeight="1" x14ac:dyDescent="0.2">
      <c r="B100" s="52"/>
      <c r="C100" s="53"/>
      <c r="D100" s="54">
        <v>5</v>
      </c>
      <c r="E100" s="55" t="s">
        <v>65</v>
      </c>
      <c r="F100" s="108">
        <v>44539</v>
      </c>
      <c r="G100" s="56">
        <v>188</v>
      </c>
      <c r="H100" s="56">
        <v>218</v>
      </c>
      <c r="I100" s="56">
        <v>202</v>
      </c>
      <c r="J100" s="56">
        <v>420</v>
      </c>
    </row>
    <row r="101" spans="2:10" ht="12.6" customHeight="1" x14ac:dyDescent="0.2">
      <c r="B101" s="52"/>
      <c r="C101" s="53"/>
      <c r="D101" s="54">
        <v>6</v>
      </c>
      <c r="E101" s="55" t="s">
        <v>66</v>
      </c>
      <c r="F101" s="108">
        <v>44539</v>
      </c>
      <c r="G101" s="56">
        <v>270</v>
      </c>
      <c r="H101" s="56">
        <v>366</v>
      </c>
      <c r="I101" s="56">
        <v>408</v>
      </c>
      <c r="J101" s="56">
        <v>774</v>
      </c>
    </row>
    <row r="102" spans="2:10" ht="12.6" customHeight="1" x14ac:dyDescent="0.2">
      <c r="B102" s="52"/>
      <c r="C102" s="53"/>
      <c r="D102" s="54">
        <v>7</v>
      </c>
      <c r="E102" s="55" t="s">
        <v>67</v>
      </c>
      <c r="F102" s="108">
        <v>44537</v>
      </c>
      <c r="G102" s="56">
        <v>1880</v>
      </c>
      <c r="H102" s="56">
        <v>752</v>
      </c>
      <c r="I102" s="56">
        <v>1525</v>
      </c>
      <c r="J102" s="56">
        <v>2277</v>
      </c>
    </row>
    <row r="103" spans="2:10" ht="12.6" customHeight="1" x14ac:dyDescent="0.2">
      <c r="B103" s="52"/>
      <c r="C103" s="53"/>
      <c r="D103" s="54">
        <v>8</v>
      </c>
      <c r="E103" s="55" t="s">
        <v>68</v>
      </c>
      <c r="F103" s="108">
        <v>44537</v>
      </c>
      <c r="G103" s="56">
        <v>307</v>
      </c>
      <c r="H103" s="56">
        <v>496</v>
      </c>
      <c r="I103" s="56">
        <v>172</v>
      </c>
      <c r="J103" s="56">
        <v>668</v>
      </c>
    </row>
    <row r="104" spans="2:10" ht="12.6" customHeight="1" x14ac:dyDescent="0.2">
      <c r="B104" s="52"/>
      <c r="C104" s="53"/>
      <c r="D104" s="54">
        <v>9</v>
      </c>
      <c r="E104" s="55" t="s">
        <v>69</v>
      </c>
      <c r="F104" s="108">
        <v>44537</v>
      </c>
      <c r="G104" s="56">
        <v>140</v>
      </c>
      <c r="H104" s="56">
        <v>201</v>
      </c>
      <c r="I104" s="56">
        <v>358</v>
      </c>
      <c r="J104" s="56">
        <v>559</v>
      </c>
    </row>
    <row r="105" spans="2:10" ht="12.6" customHeight="1" x14ac:dyDescent="0.2">
      <c r="B105" s="52"/>
      <c r="C105" s="53"/>
      <c r="D105" s="54">
        <v>10</v>
      </c>
      <c r="E105" s="55" t="s">
        <v>70</v>
      </c>
      <c r="F105" s="108">
        <v>44537</v>
      </c>
      <c r="G105" s="56">
        <v>1515</v>
      </c>
      <c r="H105" s="56">
        <v>372</v>
      </c>
      <c r="I105" s="56">
        <v>626</v>
      </c>
      <c r="J105" s="56">
        <v>998</v>
      </c>
    </row>
    <row r="106" spans="2:10" ht="12.6" customHeight="1" x14ac:dyDescent="0.2">
      <c r="B106" s="52"/>
      <c r="C106" s="53"/>
      <c r="D106" s="54">
        <v>11</v>
      </c>
      <c r="E106" s="55" t="s">
        <v>71</v>
      </c>
      <c r="F106" s="108">
        <v>44537</v>
      </c>
      <c r="G106" s="56">
        <v>1173</v>
      </c>
      <c r="H106" s="56">
        <v>601</v>
      </c>
      <c r="I106" s="56">
        <v>420</v>
      </c>
      <c r="J106" s="56">
        <v>1021</v>
      </c>
    </row>
    <row r="107" spans="2:10" ht="12.6" customHeight="1" x14ac:dyDescent="0.2">
      <c r="B107" s="52"/>
      <c r="C107" s="53"/>
      <c r="D107" s="54">
        <v>12</v>
      </c>
      <c r="E107" s="55" t="s">
        <v>72</v>
      </c>
      <c r="F107" s="108">
        <v>44539</v>
      </c>
      <c r="G107" s="56">
        <v>403</v>
      </c>
      <c r="H107" s="56">
        <v>187</v>
      </c>
      <c r="I107" s="56">
        <v>354</v>
      </c>
      <c r="J107" s="56">
        <v>541</v>
      </c>
    </row>
    <row r="108" spans="2:10" ht="12.6" customHeight="1" x14ac:dyDescent="0.2">
      <c r="B108" s="52"/>
      <c r="C108" s="53"/>
      <c r="D108" s="54">
        <v>13</v>
      </c>
      <c r="E108" s="55" t="s">
        <v>73</v>
      </c>
      <c r="F108" s="108">
        <v>44537</v>
      </c>
      <c r="G108" s="56">
        <v>501</v>
      </c>
      <c r="H108" s="56">
        <v>463</v>
      </c>
      <c r="I108" s="56">
        <v>121</v>
      </c>
      <c r="J108" s="56">
        <v>584</v>
      </c>
    </row>
    <row r="109" spans="2:10" ht="12.6" customHeight="1" x14ac:dyDescent="0.2">
      <c r="B109" s="52"/>
      <c r="C109" s="53"/>
      <c r="D109" s="54">
        <v>14</v>
      </c>
      <c r="E109" s="55" t="s">
        <v>74</v>
      </c>
      <c r="F109" s="108">
        <v>44537</v>
      </c>
      <c r="G109" s="56">
        <v>1932</v>
      </c>
      <c r="H109" s="56">
        <v>537</v>
      </c>
      <c r="I109" s="56">
        <v>264</v>
      </c>
      <c r="J109" s="56">
        <v>801</v>
      </c>
    </row>
    <row r="110" spans="2:10" ht="12.6" customHeight="1" x14ac:dyDescent="0.2">
      <c r="B110" s="52"/>
      <c r="C110" s="53"/>
      <c r="D110" s="54">
        <v>15</v>
      </c>
      <c r="E110" s="55" t="s">
        <v>75</v>
      </c>
      <c r="F110" s="108">
        <v>44537</v>
      </c>
      <c r="G110" s="56">
        <v>484</v>
      </c>
      <c r="H110" s="56">
        <v>317</v>
      </c>
      <c r="I110" s="56">
        <v>43</v>
      </c>
      <c r="J110" s="56">
        <v>360</v>
      </c>
    </row>
    <row r="111" spans="2:10" ht="12.6" customHeight="1" x14ac:dyDescent="0.2">
      <c r="B111" s="52"/>
      <c r="C111" s="53"/>
      <c r="D111" s="54">
        <v>16</v>
      </c>
      <c r="E111" s="55" t="s">
        <v>76</v>
      </c>
      <c r="F111" s="108">
        <v>44537</v>
      </c>
      <c r="G111" s="56">
        <v>196</v>
      </c>
      <c r="H111" s="56">
        <v>73</v>
      </c>
      <c r="I111" s="56">
        <v>145</v>
      </c>
      <c r="J111" s="56">
        <v>218</v>
      </c>
    </row>
    <row r="112" spans="2:10" ht="12.6" customHeight="1" x14ac:dyDescent="0.2">
      <c r="B112" s="52"/>
      <c r="C112" s="53"/>
      <c r="D112" s="54">
        <v>17</v>
      </c>
      <c r="E112" s="55" t="s">
        <v>77</v>
      </c>
      <c r="F112" s="108">
        <v>44539</v>
      </c>
      <c r="G112" s="56">
        <v>1469</v>
      </c>
      <c r="H112" s="56">
        <v>1033</v>
      </c>
      <c r="I112" s="56">
        <v>1297</v>
      </c>
      <c r="J112" s="56">
        <v>2330</v>
      </c>
    </row>
    <row r="113" spans="2:10" ht="12.6" customHeight="1" x14ac:dyDescent="0.2">
      <c r="B113" s="52"/>
      <c r="C113" s="53"/>
      <c r="D113" s="54">
        <v>18</v>
      </c>
      <c r="E113" s="55" t="s">
        <v>78</v>
      </c>
      <c r="F113" s="108">
        <v>44537</v>
      </c>
      <c r="G113" s="56">
        <v>902</v>
      </c>
      <c r="H113" s="56">
        <v>415</v>
      </c>
      <c r="I113" s="56">
        <v>1193</v>
      </c>
      <c r="J113" s="56">
        <v>1608</v>
      </c>
    </row>
    <row r="114" spans="2:10" ht="12.6" customHeight="1" x14ac:dyDescent="0.2">
      <c r="B114" s="52"/>
      <c r="C114" s="53"/>
      <c r="D114" s="54">
        <v>19</v>
      </c>
      <c r="E114" s="55" t="s">
        <v>79</v>
      </c>
      <c r="F114" s="108">
        <v>44537</v>
      </c>
      <c r="G114" s="56">
        <v>11</v>
      </c>
      <c r="H114" s="56">
        <v>0</v>
      </c>
      <c r="I114" s="56">
        <v>48</v>
      </c>
      <c r="J114" s="56">
        <v>48</v>
      </c>
    </row>
    <row r="115" spans="2:10" ht="12.6" customHeight="1" x14ac:dyDescent="0.2">
      <c r="B115" s="52"/>
      <c r="C115" s="53"/>
      <c r="D115" s="54">
        <v>20</v>
      </c>
      <c r="E115" s="55" t="s">
        <v>80</v>
      </c>
      <c r="F115" s="108">
        <v>44537</v>
      </c>
      <c r="G115" s="56">
        <v>313</v>
      </c>
      <c r="H115" s="56">
        <v>77</v>
      </c>
      <c r="I115" s="56">
        <v>358</v>
      </c>
      <c r="J115" s="56">
        <v>435</v>
      </c>
    </row>
    <row r="116" spans="2:10" ht="12.6" customHeight="1" x14ac:dyDescent="0.2">
      <c r="B116" s="52"/>
      <c r="C116" s="53"/>
      <c r="D116" s="54">
        <v>21</v>
      </c>
      <c r="E116" s="55" t="s">
        <v>81</v>
      </c>
      <c r="F116" s="108">
        <v>44537</v>
      </c>
      <c r="G116" s="56">
        <v>200</v>
      </c>
      <c r="H116" s="56">
        <v>0</v>
      </c>
      <c r="I116" s="56">
        <v>477</v>
      </c>
      <c r="J116" s="56">
        <v>477</v>
      </c>
    </row>
    <row r="117" spans="2:10" ht="12.6" customHeight="1" x14ac:dyDescent="0.2">
      <c r="B117" s="52"/>
      <c r="C117" s="53"/>
      <c r="D117" s="54">
        <v>22</v>
      </c>
      <c r="E117" s="55" t="s">
        <v>82</v>
      </c>
      <c r="F117" s="108">
        <v>44537</v>
      </c>
      <c r="G117" s="56">
        <v>307</v>
      </c>
      <c r="H117" s="56">
        <v>0</v>
      </c>
      <c r="I117" s="56">
        <v>616</v>
      </c>
      <c r="J117" s="56">
        <v>616</v>
      </c>
    </row>
    <row r="118" spans="2:10" ht="12.6" customHeight="1" x14ac:dyDescent="0.2">
      <c r="B118" s="52"/>
      <c r="C118" s="53"/>
      <c r="D118" s="54">
        <v>23</v>
      </c>
      <c r="E118" s="55" t="s">
        <v>83</v>
      </c>
      <c r="F118" s="108">
        <v>44537</v>
      </c>
      <c r="G118" s="56">
        <v>162</v>
      </c>
      <c r="H118" s="56">
        <v>0</v>
      </c>
      <c r="I118" s="56">
        <v>294</v>
      </c>
      <c r="J118" s="56">
        <v>294</v>
      </c>
    </row>
    <row r="119" spans="2:10" ht="12.6" customHeight="1" x14ac:dyDescent="0.2">
      <c r="B119" s="52"/>
      <c r="C119" s="53"/>
      <c r="D119" s="54">
        <v>24</v>
      </c>
      <c r="E119" s="55" t="s">
        <v>84</v>
      </c>
      <c r="F119" s="108">
        <v>44537</v>
      </c>
      <c r="G119" s="56">
        <v>359</v>
      </c>
      <c r="H119" s="56">
        <v>152</v>
      </c>
      <c r="I119" s="56">
        <v>252</v>
      </c>
      <c r="J119" s="56">
        <v>404</v>
      </c>
    </row>
    <row r="120" spans="2:10" ht="12.6" customHeight="1" x14ac:dyDescent="0.2">
      <c r="B120" s="52"/>
      <c r="C120" s="53"/>
      <c r="D120" s="54">
        <v>25</v>
      </c>
      <c r="E120" s="55" t="s">
        <v>85</v>
      </c>
      <c r="F120" s="108">
        <v>44537</v>
      </c>
      <c r="G120" s="56">
        <v>281</v>
      </c>
      <c r="H120" s="56">
        <v>219</v>
      </c>
      <c r="I120" s="56">
        <v>180</v>
      </c>
      <c r="J120" s="56">
        <v>399</v>
      </c>
    </row>
    <row r="121" spans="2:10" ht="12.6" customHeight="1" x14ac:dyDescent="0.2">
      <c r="B121" s="52"/>
      <c r="C121" s="53"/>
      <c r="D121" s="54">
        <v>26</v>
      </c>
      <c r="E121" s="55" t="s">
        <v>86</v>
      </c>
      <c r="F121" s="108">
        <v>44537</v>
      </c>
      <c r="G121" s="56">
        <v>465</v>
      </c>
      <c r="H121" s="56">
        <v>1034</v>
      </c>
      <c r="I121" s="56">
        <v>48</v>
      </c>
      <c r="J121" s="56">
        <v>1082</v>
      </c>
    </row>
    <row r="122" spans="2:10" ht="12.6" customHeight="1" x14ac:dyDescent="0.2">
      <c r="B122" s="52"/>
      <c r="C122" s="53"/>
      <c r="D122" s="54">
        <v>27</v>
      </c>
      <c r="E122" s="55" t="s">
        <v>87</v>
      </c>
      <c r="F122" s="108">
        <v>44537</v>
      </c>
      <c r="G122" s="56">
        <v>441</v>
      </c>
      <c r="H122" s="56">
        <v>491</v>
      </c>
      <c r="I122" s="56">
        <v>141</v>
      </c>
      <c r="J122" s="56">
        <v>632</v>
      </c>
    </row>
    <row r="123" spans="2:10" ht="12.6" customHeight="1" x14ac:dyDescent="0.2">
      <c r="B123" s="52"/>
      <c r="C123" s="53"/>
      <c r="D123" s="54">
        <v>28</v>
      </c>
      <c r="E123" s="55" t="s">
        <v>88</v>
      </c>
      <c r="F123" s="108">
        <v>44537</v>
      </c>
      <c r="G123" s="56">
        <v>1318</v>
      </c>
      <c r="H123" s="56">
        <v>1454</v>
      </c>
      <c r="I123" s="56">
        <v>22</v>
      </c>
      <c r="J123" s="56">
        <v>1476</v>
      </c>
    </row>
    <row r="124" spans="2:10" ht="12.6" customHeight="1" x14ac:dyDescent="0.2">
      <c r="B124" s="52"/>
      <c r="C124" s="53"/>
      <c r="D124" s="54">
        <v>29</v>
      </c>
      <c r="E124" s="55" t="s">
        <v>89</v>
      </c>
      <c r="F124" s="108">
        <v>44539</v>
      </c>
      <c r="G124" s="56">
        <v>61</v>
      </c>
      <c r="H124" s="56">
        <v>18</v>
      </c>
      <c r="I124" s="56">
        <v>104</v>
      </c>
      <c r="J124" s="56">
        <v>122</v>
      </c>
    </row>
    <row r="125" spans="2:10" ht="12.6" customHeight="1" x14ac:dyDescent="0.2">
      <c r="B125" s="52"/>
      <c r="C125" s="53"/>
      <c r="D125" s="54">
        <v>30</v>
      </c>
      <c r="E125" s="55" t="s">
        <v>90</v>
      </c>
      <c r="F125" s="108">
        <v>44537</v>
      </c>
      <c r="G125" s="56">
        <v>147</v>
      </c>
      <c r="H125" s="56">
        <v>87</v>
      </c>
      <c r="I125" s="56">
        <v>85</v>
      </c>
      <c r="J125" s="56">
        <v>172</v>
      </c>
    </row>
    <row r="126" spans="2:10" ht="12.6" customHeight="1" x14ac:dyDescent="0.2">
      <c r="B126" s="52"/>
      <c r="C126" s="53"/>
      <c r="D126" s="54">
        <v>33</v>
      </c>
      <c r="E126" s="55" t="s">
        <v>93</v>
      </c>
      <c r="F126" s="108">
        <v>44537</v>
      </c>
      <c r="G126" s="56">
        <v>675</v>
      </c>
      <c r="H126" s="56">
        <v>1338</v>
      </c>
      <c r="I126" s="56">
        <v>48</v>
      </c>
      <c r="J126" s="56">
        <v>1386</v>
      </c>
    </row>
    <row r="127" spans="2:10" ht="12.6" customHeight="1" x14ac:dyDescent="0.2">
      <c r="B127" s="57"/>
      <c r="C127" s="53"/>
      <c r="D127" s="54">
        <v>34</v>
      </c>
      <c r="E127" s="55" t="s">
        <v>94</v>
      </c>
      <c r="F127" s="108">
        <v>44537</v>
      </c>
      <c r="G127" s="56">
        <v>1776</v>
      </c>
      <c r="H127" s="56">
        <v>1451</v>
      </c>
      <c r="I127" s="56">
        <v>402</v>
      </c>
      <c r="J127" s="56">
        <v>1853</v>
      </c>
    </row>
    <row r="128" spans="2:10" ht="12.6" customHeight="1" x14ac:dyDescent="0.2">
      <c r="B128" s="52"/>
      <c r="C128" s="53"/>
      <c r="D128" s="54">
        <v>35</v>
      </c>
      <c r="E128" s="55" t="s">
        <v>95</v>
      </c>
      <c r="F128" s="108">
        <v>44537</v>
      </c>
      <c r="G128" s="56">
        <v>1469</v>
      </c>
      <c r="H128" s="56">
        <v>1381</v>
      </c>
      <c r="I128" s="56">
        <v>181</v>
      </c>
      <c r="J128" s="56">
        <v>1562</v>
      </c>
    </row>
    <row r="129" spans="2:10" ht="12.6" customHeight="1" x14ac:dyDescent="0.2">
      <c r="B129" s="52"/>
      <c r="C129" s="53"/>
      <c r="D129" s="54">
        <v>36</v>
      </c>
      <c r="E129" s="55" t="s">
        <v>96</v>
      </c>
      <c r="F129" s="108">
        <v>44537</v>
      </c>
      <c r="G129" s="56">
        <v>5605</v>
      </c>
      <c r="H129" s="56">
        <v>773</v>
      </c>
      <c r="I129" s="56">
        <v>872</v>
      </c>
      <c r="J129" s="56">
        <v>1645</v>
      </c>
    </row>
    <row r="130" spans="2:10" ht="12.6" customHeight="1" x14ac:dyDescent="0.2">
      <c r="B130" s="52"/>
      <c r="C130" s="53"/>
      <c r="D130" s="54">
        <v>37</v>
      </c>
      <c r="E130" s="55" t="s">
        <v>97</v>
      </c>
      <c r="F130" s="108">
        <v>44537</v>
      </c>
      <c r="G130" s="56">
        <v>6313</v>
      </c>
      <c r="H130" s="56">
        <v>908</v>
      </c>
      <c r="I130" s="56">
        <v>548</v>
      </c>
      <c r="J130" s="56">
        <v>1456</v>
      </c>
    </row>
    <row r="131" spans="2:10" ht="12.6" customHeight="1" x14ac:dyDescent="0.2">
      <c r="B131" s="52"/>
      <c r="C131" s="53"/>
      <c r="D131" s="54">
        <v>38</v>
      </c>
      <c r="E131" s="55" t="s">
        <v>98</v>
      </c>
      <c r="F131" s="108">
        <v>44537</v>
      </c>
      <c r="G131" s="56">
        <v>421</v>
      </c>
      <c r="H131" s="56">
        <v>502</v>
      </c>
      <c r="I131" s="56">
        <v>323</v>
      </c>
      <c r="J131" s="56">
        <v>825</v>
      </c>
    </row>
    <row r="132" spans="2:10" ht="12.6" customHeight="1" x14ac:dyDescent="0.2">
      <c r="B132" s="52"/>
      <c r="C132" s="53"/>
      <c r="D132" s="54">
        <v>39</v>
      </c>
      <c r="E132" s="55" t="s">
        <v>99</v>
      </c>
      <c r="F132" s="108">
        <v>44537</v>
      </c>
      <c r="G132" s="56">
        <v>719</v>
      </c>
      <c r="H132" s="56">
        <v>491</v>
      </c>
      <c r="I132" s="56">
        <v>917</v>
      </c>
      <c r="J132" s="56">
        <v>1408</v>
      </c>
    </row>
    <row r="133" spans="2:10" ht="12.6" customHeight="1" x14ac:dyDescent="0.2">
      <c r="B133" s="52"/>
      <c r="C133" s="53"/>
      <c r="D133" s="54">
        <v>40</v>
      </c>
      <c r="E133" s="55" t="s">
        <v>100</v>
      </c>
      <c r="F133" s="108">
        <v>44537</v>
      </c>
      <c r="G133" s="56">
        <v>943</v>
      </c>
      <c r="H133" s="56">
        <v>672</v>
      </c>
      <c r="I133" s="56">
        <v>426</v>
      </c>
      <c r="J133" s="56">
        <v>1098</v>
      </c>
    </row>
    <row r="134" spans="2:10" ht="12.6" customHeight="1" x14ac:dyDescent="0.2">
      <c r="B134" s="52"/>
      <c r="C134" s="53"/>
      <c r="D134" s="54">
        <v>41</v>
      </c>
      <c r="E134" s="55" t="s">
        <v>101</v>
      </c>
      <c r="F134" s="108">
        <v>44537</v>
      </c>
      <c r="G134" s="56">
        <v>313</v>
      </c>
      <c r="H134" s="56">
        <v>550</v>
      </c>
      <c r="I134" s="56">
        <v>119</v>
      </c>
      <c r="J134" s="56">
        <v>669</v>
      </c>
    </row>
    <row r="135" spans="2:10" ht="12.6" customHeight="1" x14ac:dyDescent="0.2">
      <c r="B135" s="52"/>
      <c r="C135" s="53"/>
      <c r="D135" s="54">
        <v>42</v>
      </c>
      <c r="E135" s="55" t="s">
        <v>102</v>
      </c>
      <c r="F135" s="108">
        <v>44539</v>
      </c>
      <c r="G135" s="56">
        <v>1603</v>
      </c>
      <c r="H135" s="56">
        <v>685</v>
      </c>
      <c r="I135" s="56">
        <v>1054</v>
      </c>
      <c r="J135" s="56">
        <v>1739</v>
      </c>
    </row>
    <row r="136" spans="2:10" ht="12.6" customHeight="1" x14ac:dyDescent="0.2">
      <c r="B136" s="52"/>
      <c r="C136" s="53"/>
      <c r="D136" s="54">
        <v>43</v>
      </c>
      <c r="E136" s="55" t="s">
        <v>103</v>
      </c>
      <c r="F136" s="108">
        <v>44537</v>
      </c>
      <c r="G136" s="56">
        <v>337</v>
      </c>
      <c r="H136" s="56">
        <v>1379</v>
      </c>
      <c r="I136" s="56">
        <v>153</v>
      </c>
      <c r="J136" s="56">
        <v>1532</v>
      </c>
    </row>
    <row r="137" spans="2:10" ht="12.6" customHeight="1" x14ac:dyDescent="0.2">
      <c r="B137" s="52"/>
      <c r="C137" s="53"/>
      <c r="D137" s="54">
        <v>44</v>
      </c>
      <c r="E137" s="55" t="s">
        <v>104</v>
      </c>
      <c r="F137" s="108">
        <v>44537</v>
      </c>
      <c r="G137" s="56">
        <v>1326</v>
      </c>
      <c r="H137" s="56">
        <v>678</v>
      </c>
      <c r="I137" s="56">
        <v>630</v>
      </c>
      <c r="J137" s="56">
        <v>1308</v>
      </c>
    </row>
    <row r="138" spans="2:10" ht="12.6" customHeight="1" x14ac:dyDescent="0.2">
      <c r="B138" s="52"/>
      <c r="C138" s="53"/>
      <c r="D138" s="54">
        <v>45</v>
      </c>
      <c r="E138" s="55" t="s">
        <v>105</v>
      </c>
      <c r="F138" s="108">
        <v>44537</v>
      </c>
      <c r="G138" s="56">
        <v>499</v>
      </c>
      <c r="H138" s="56">
        <v>0</v>
      </c>
      <c r="I138" s="56">
        <v>881</v>
      </c>
      <c r="J138" s="56">
        <v>881</v>
      </c>
    </row>
    <row r="139" spans="2:10" ht="12.6" customHeight="1" x14ac:dyDescent="0.2">
      <c r="B139" s="52"/>
      <c r="C139" s="53"/>
      <c r="D139" s="54">
        <v>46</v>
      </c>
      <c r="E139" s="55" t="s">
        <v>106</v>
      </c>
      <c r="F139" s="108">
        <v>44539</v>
      </c>
      <c r="G139" s="56">
        <v>1708</v>
      </c>
      <c r="H139" s="56">
        <v>1854</v>
      </c>
      <c r="I139" s="56">
        <v>335</v>
      </c>
      <c r="J139" s="56">
        <v>2189</v>
      </c>
    </row>
    <row r="140" spans="2:10" ht="12.6" customHeight="1" x14ac:dyDescent="0.2">
      <c r="B140" s="52"/>
      <c r="C140" s="53"/>
      <c r="D140" s="54">
        <v>47</v>
      </c>
      <c r="E140" s="55" t="s">
        <v>107</v>
      </c>
      <c r="F140" s="108">
        <v>44539</v>
      </c>
      <c r="G140" s="56">
        <v>1155</v>
      </c>
      <c r="H140" s="56">
        <v>299</v>
      </c>
      <c r="I140" s="56">
        <v>324</v>
      </c>
      <c r="J140" s="56">
        <v>623</v>
      </c>
    </row>
    <row r="141" spans="2:10" ht="12.6" customHeight="1" x14ac:dyDescent="0.2">
      <c r="B141" s="52"/>
      <c r="C141" s="53"/>
      <c r="D141" s="54">
        <v>48</v>
      </c>
      <c r="E141" s="55" t="s">
        <v>108</v>
      </c>
      <c r="F141" s="108">
        <v>44539</v>
      </c>
      <c r="G141" s="56">
        <v>937</v>
      </c>
      <c r="H141" s="56">
        <v>1032</v>
      </c>
      <c r="I141" s="56">
        <v>602</v>
      </c>
      <c r="J141" s="56">
        <v>1634</v>
      </c>
    </row>
    <row r="142" spans="2:10" ht="12.6" customHeight="1" x14ac:dyDescent="0.2">
      <c r="B142" s="52"/>
      <c r="C142" s="53"/>
      <c r="D142" s="54">
        <v>49</v>
      </c>
      <c r="E142" s="55" t="s">
        <v>109</v>
      </c>
      <c r="F142" s="108">
        <v>44539</v>
      </c>
      <c r="G142" s="56">
        <v>918</v>
      </c>
      <c r="H142" s="56">
        <v>0</v>
      </c>
      <c r="I142" s="56">
        <v>1222</v>
      </c>
      <c r="J142" s="56">
        <v>1222</v>
      </c>
    </row>
    <row r="143" spans="2:10" ht="12.6" customHeight="1" x14ac:dyDescent="0.2">
      <c r="B143" s="52"/>
      <c r="C143" s="53"/>
      <c r="D143" s="54">
        <v>50</v>
      </c>
      <c r="E143" s="55" t="s">
        <v>110</v>
      </c>
      <c r="F143" s="108">
        <v>44539</v>
      </c>
      <c r="G143" s="56">
        <v>208</v>
      </c>
      <c r="H143" s="56">
        <v>0</v>
      </c>
      <c r="I143" s="56">
        <v>841</v>
      </c>
      <c r="J143" s="56">
        <v>841</v>
      </c>
    </row>
    <row r="144" spans="2:10" ht="12.6" customHeight="1" x14ac:dyDescent="0.2">
      <c r="B144" s="52"/>
      <c r="C144" s="53"/>
      <c r="D144" s="54">
        <v>51</v>
      </c>
      <c r="E144" s="55" t="s">
        <v>111</v>
      </c>
      <c r="F144" s="108">
        <v>44539</v>
      </c>
      <c r="G144" s="56">
        <v>122</v>
      </c>
      <c r="H144" s="56">
        <v>8</v>
      </c>
      <c r="I144" s="56">
        <v>421</v>
      </c>
      <c r="J144" s="56">
        <v>429</v>
      </c>
    </row>
    <row r="145" spans="2:10" ht="12.6" customHeight="1" x14ac:dyDescent="0.2">
      <c r="B145" s="52"/>
      <c r="C145" s="53"/>
      <c r="D145" s="54">
        <v>52</v>
      </c>
      <c r="E145" s="55" t="s">
        <v>536</v>
      </c>
      <c r="F145" s="108">
        <v>44539</v>
      </c>
      <c r="G145" s="56">
        <v>519</v>
      </c>
      <c r="H145" s="56">
        <v>1121</v>
      </c>
      <c r="I145" s="56">
        <v>85</v>
      </c>
      <c r="J145" s="56">
        <v>1206</v>
      </c>
    </row>
    <row r="146" spans="2:10" ht="12.6" customHeight="1" x14ac:dyDescent="0.2">
      <c r="B146" s="52"/>
      <c r="C146" s="53"/>
      <c r="D146" s="54">
        <v>53</v>
      </c>
      <c r="E146" s="55" t="s">
        <v>112</v>
      </c>
      <c r="F146" s="108">
        <v>44539</v>
      </c>
      <c r="G146" s="56">
        <v>551</v>
      </c>
      <c r="H146" s="56">
        <v>321</v>
      </c>
      <c r="I146" s="56">
        <v>438</v>
      </c>
      <c r="J146" s="56">
        <v>759</v>
      </c>
    </row>
    <row r="147" spans="2:10" ht="12.6" customHeight="1" x14ac:dyDescent="0.2">
      <c r="B147" s="52"/>
      <c r="C147" s="53"/>
      <c r="D147" s="54">
        <v>54</v>
      </c>
      <c r="E147" s="55" t="s">
        <v>113</v>
      </c>
      <c r="F147" s="108">
        <v>44539</v>
      </c>
      <c r="G147" s="56">
        <v>384</v>
      </c>
      <c r="H147" s="56">
        <v>225</v>
      </c>
      <c r="I147" s="56">
        <v>180</v>
      </c>
      <c r="J147" s="56">
        <v>405</v>
      </c>
    </row>
    <row r="148" spans="2:10" ht="12.6" customHeight="1" x14ac:dyDescent="0.2">
      <c r="B148" s="52"/>
      <c r="C148" s="53"/>
      <c r="D148" s="54">
        <v>55</v>
      </c>
      <c r="E148" s="55" t="s">
        <v>114</v>
      </c>
      <c r="F148" s="108">
        <v>44539</v>
      </c>
      <c r="G148" s="56">
        <v>56</v>
      </c>
      <c r="H148" s="56">
        <v>167</v>
      </c>
      <c r="I148" s="56">
        <v>188</v>
      </c>
      <c r="J148" s="56">
        <v>355</v>
      </c>
    </row>
    <row r="149" spans="2:10" ht="12.6" customHeight="1" x14ac:dyDescent="0.2">
      <c r="B149" s="52"/>
      <c r="C149" s="53"/>
      <c r="D149" s="54">
        <v>56</v>
      </c>
      <c r="E149" s="55" t="s">
        <v>115</v>
      </c>
      <c r="F149" s="108">
        <v>44539</v>
      </c>
      <c r="G149" s="56">
        <v>40</v>
      </c>
      <c r="H149" s="56">
        <v>482</v>
      </c>
      <c r="I149" s="56">
        <v>273</v>
      </c>
      <c r="J149" s="56">
        <v>755</v>
      </c>
    </row>
    <row r="150" spans="2:10" ht="12.6" customHeight="1" x14ac:dyDescent="0.2">
      <c r="B150" s="52"/>
      <c r="C150" s="53"/>
      <c r="D150" s="54">
        <v>57</v>
      </c>
      <c r="E150" s="55" t="s">
        <v>116</v>
      </c>
      <c r="F150" s="108">
        <v>44539</v>
      </c>
      <c r="G150" s="56">
        <v>796</v>
      </c>
      <c r="H150" s="56">
        <v>660</v>
      </c>
      <c r="I150" s="56">
        <v>234</v>
      </c>
      <c r="J150" s="56">
        <v>894</v>
      </c>
    </row>
    <row r="151" spans="2:10" ht="12.6" customHeight="1" x14ac:dyDescent="0.2">
      <c r="B151" s="52"/>
      <c r="C151" s="53"/>
      <c r="D151" s="54">
        <v>58</v>
      </c>
      <c r="E151" s="55" t="s">
        <v>117</v>
      </c>
      <c r="F151" s="108">
        <v>44539</v>
      </c>
      <c r="G151" s="56">
        <v>783</v>
      </c>
      <c r="H151" s="56">
        <v>9</v>
      </c>
      <c r="I151" s="56">
        <v>498</v>
      </c>
      <c r="J151" s="56">
        <v>507</v>
      </c>
    </row>
    <row r="152" spans="2:10" ht="12.6" customHeight="1" x14ac:dyDescent="0.2">
      <c r="B152" s="52"/>
      <c r="C152" s="53"/>
      <c r="D152" s="54">
        <v>59</v>
      </c>
      <c r="E152" s="55" t="s">
        <v>118</v>
      </c>
      <c r="F152" s="108">
        <v>44539</v>
      </c>
      <c r="G152" s="56">
        <v>978</v>
      </c>
      <c r="H152" s="56">
        <v>236</v>
      </c>
      <c r="I152" s="56">
        <v>504</v>
      </c>
      <c r="J152" s="56">
        <v>740</v>
      </c>
    </row>
    <row r="153" spans="2:10" ht="12.6" customHeight="1" x14ac:dyDescent="0.2">
      <c r="B153" s="52"/>
      <c r="C153" s="53"/>
      <c r="D153" s="54">
        <v>60</v>
      </c>
      <c r="E153" s="55" t="s">
        <v>119</v>
      </c>
      <c r="F153" s="108">
        <v>44539</v>
      </c>
      <c r="G153" s="56">
        <v>3873</v>
      </c>
      <c r="H153" s="56">
        <v>1131</v>
      </c>
      <c r="I153" s="56">
        <v>1453</v>
      </c>
      <c r="J153" s="56">
        <v>2584</v>
      </c>
    </row>
    <row r="154" spans="2:10" ht="12.6" customHeight="1" x14ac:dyDescent="0.2">
      <c r="B154" s="52"/>
      <c r="C154" s="53"/>
      <c r="D154" s="54">
        <v>61</v>
      </c>
      <c r="E154" s="55" t="s">
        <v>120</v>
      </c>
      <c r="F154" s="108">
        <v>44539</v>
      </c>
      <c r="G154" s="56">
        <v>1251</v>
      </c>
      <c r="H154" s="56">
        <v>329</v>
      </c>
      <c r="I154" s="56">
        <v>530</v>
      </c>
      <c r="J154" s="56">
        <v>859</v>
      </c>
    </row>
    <row r="155" spans="2:10" ht="12.6" customHeight="1" x14ac:dyDescent="0.2">
      <c r="B155" s="52"/>
      <c r="C155" s="53"/>
      <c r="D155" s="54">
        <v>62</v>
      </c>
      <c r="E155" s="55" t="s">
        <v>121</v>
      </c>
      <c r="F155" s="108">
        <v>44539</v>
      </c>
      <c r="G155" s="56">
        <v>692</v>
      </c>
      <c r="H155" s="56">
        <v>1291</v>
      </c>
      <c r="I155" s="56">
        <v>376</v>
      </c>
      <c r="J155" s="56">
        <v>1667</v>
      </c>
    </row>
    <row r="156" spans="2:10" ht="12.6" customHeight="1" x14ac:dyDescent="0.2">
      <c r="B156" s="52"/>
      <c r="C156" s="53"/>
      <c r="D156" s="54">
        <v>64</v>
      </c>
      <c r="E156" s="55" t="s">
        <v>123</v>
      </c>
      <c r="F156" s="108">
        <v>44539</v>
      </c>
      <c r="G156" s="56">
        <v>526</v>
      </c>
      <c r="H156" s="56">
        <v>0</v>
      </c>
      <c r="I156" s="56">
        <v>1334</v>
      </c>
      <c r="J156" s="56">
        <v>1334</v>
      </c>
    </row>
    <row r="157" spans="2:10" ht="12.6" customHeight="1" x14ac:dyDescent="0.2">
      <c r="B157" s="52"/>
      <c r="C157" s="53"/>
      <c r="D157" s="54">
        <v>65</v>
      </c>
      <c r="E157" s="55" t="s">
        <v>124</v>
      </c>
      <c r="F157" s="108">
        <v>44539</v>
      </c>
      <c r="G157" s="56">
        <v>12</v>
      </c>
      <c r="H157" s="56">
        <v>0</v>
      </c>
      <c r="I157" s="56">
        <v>155</v>
      </c>
      <c r="J157" s="56">
        <v>155</v>
      </c>
    </row>
    <row r="158" spans="2:10" ht="12.6" customHeight="1" x14ac:dyDescent="0.2">
      <c r="B158" s="52"/>
      <c r="C158" s="53"/>
      <c r="D158" s="54">
        <v>66</v>
      </c>
      <c r="E158" s="55" t="s">
        <v>125</v>
      </c>
      <c r="F158" s="108">
        <v>44539</v>
      </c>
      <c r="G158" s="56">
        <v>479</v>
      </c>
      <c r="H158" s="56">
        <v>8</v>
      </c>
      <c r="I158" s="56">
        <v>446</v>
      </c>
      <c r="J158" s="56">
        <v>454</v>
      </c>
    </row>
    <row r="159" spans="2:10" ht="12.6" customHeight="1" x14ac:dyDescent="0.2">
      <c r="B159" s="52"/>
      <c r="C159" s="53"/>
      <c r="D159" s="54">
        <v>67</v>
      </c>
      <c r="E159" s="55" t="s">
        <v>126</v>
      </c>
      <c r="F159" s="108">
        <v>44539</v>
      </c>
      <c r="G159" s="56">
        <v>125</v>
      </c>
      <c r="H159" s="56">
        <v>99</v>
      </c>
      <c r="I159" s="56">
        <v>25</v>
      </c>
      <c r="J159" s="56">
        <v>124</v>
      </c>
    </row>
    <row r="160" spans="2:10" ht="12.6" customHeight="1" x14ac:dyDescent="0.2">
      <c r="B160" s="52"/>
      <c r="C160" s="53"/>
      <c r="D160" s="54">
        <v>68</v>
      </c>
      <c r="E160" s="55" t="s">
        <v>127</v>
      </c>
      <c r="F160" s="108">
        <v>44539</v>
      </c>
      <c r="G160" s="56">
        <v>305</v>
      </c>
      <c r="H160" s="56">
        <v>106</v>
      </c>
      <c r="I160" s="56">
        <v>579</v>
      </c>
      <c r="J160" s="56">
        <v>685</v>
      </c>
    </row>
    <row r="161" spans="2:10" ht="12.6" customHeight="1" x14ac:dyDescent="0.2">
      <c r="B161" s="52"/>
      <c r="C161" s="53"/>
      <c r="D161" s="54">
        <v>69</v>
      </c>
      <c r="E161" s="55" t="s">
        <v>128</v>
      </c>
      <c r="F161" s="108">
        <v>44539</v>
      </c>
      <c r="G161" s="56">
        <v>340</v>
      </c>
      <c r="H161" s="56">
        <v>159</v>
      </c>
      <c r="I161" s="56">
        <v>415</v>
      </c>
      <c r="J161" s="56">
        <v>574</v>
      </c>
    </row>
    <row r="162" spans="2:10" ht="12.6" customHeight="1" x14ac:dyDescent="0.2">
      <c r="B162" s="52"/>
      <c r="C162" s="53"/>
      <c r="D162" s="54">
        <v>70</v>
      </c>
      <c r="E162" s="55" t="s">
        <v>129</v>
      </c>
      <c r="F162" s="108">
        <v>44539</v>
      </c>
      <c r="G162" s="56">
        <v>756</v>
      </c>
      <c r="H162" s="56">
        <v>0</v>
      </c>
      <c r="I162" s="56">
        <v>1005</v>
      </c>
      <c r="J162" s="56">
        <v>1005</v>
      </c>
    </row>
    <row r="163" spans="2:10" ht="12.6" customHeight="1" x14ac:dyDescent="0.2">
      <c r="B163" s="52"/>
      <c r="C163" s="53"/>
      <c r="D163" s="54">
        <v>71</v>
      </c>
      <c r="E163" s="55" t="s">
        <v>130</v>
      </c>
      <c r="F163" s="108">
        <v>44539</v>
      </c>
      <c r="G163" s="56">
        <v>160</v>
      </c>
      <c r="H163" s="56">
        <v>326</v>
      </c>
      <c r="I163" s="56">
        <v>38</v>
      </c>
      <c r="J163" s="56">
        <v>364</v>
      </c>
    </row>
    <row r="164" spans="2:10" ht="12.6" customHeight="1" x14ac:dyDescent="0.2">
      <c r="B164" s="52"/>
      <c r="C164" s="53"/>
      <c r="D164" s="54">
        <v>72</v>
      </c>
      <c r="E164" s="55" t="s">
        <v>131</v>
      </c>
      <c r="F164" s="108">
        <v>44539</v>
      </c>
      <c r="G164" s="56">
        <v>85</v>
      </c>
      <c r="H164" s="56">
        <v>0</v>
      </c>
      <c r="I164" s="56">
        <v>278</v>
      </c>
      <c r="J164" s="56">
        <v>278</v>
      </c>
    </row>
    <row r="165" spans="2:10" ht="12.6" customHeight="1" x14ac:dyDescent="0.2">
      <c r="B165" s="52"/>
      <c r="C165" s="53"/>
      <c r="D165" s="54">
        <v>74</v>
      </c>
      <c r="E165" s="55" t="s">
        <v>133</v>
      </c>
      <c r="F165" s="108">
        <v>44539</v>
      </c>
      <c r="G165" s="56">
        <v>22</v>
      </c>
      <c r="H165" s="56">
        <v>0</v>
      </c>
      <c r="I165" s="56">
        <v>36</v>
      </c>
      <c r="J165" s="56">
        <v>36</v>
      </c>
    </row>
    <row r="166" spans="2:10" ht="12.6" customHeight="1" x14ac:dyDescent="0.2">
      <c r="B166" s="52"/>
      <c r="C166" s="53"/>
      <c r="D166" s="54">
        <v>75</v>
      </c>
      <c r="E166" s="55" t="s">
        <v>134</v>
      </c>
      <c r="F166" s="108">
        <v>44539</v>
      </c>
      <c r="G166" s="56">
        <v>145</v>
      </c>
      <c r="H166" s="56">
        <v>0</v>
      </c>
      <c r="I166" s="56">
        <v>199</v>
      </c>
      <c r="J166" s="56">
        <v>199</v>
      </c>
    </row>
    <row r="167" spans="2:10" ht="12.6" customHeight="1" x14ac:dyDescent="0.2">
      <c r="B167" s="52"/>
      <c r="C167" s="53"/>
      <c r="D167" s="54">
        <v>77</v>
      </c>
      <c r="E167" s="55" t="s">
        <v>136</v>
      </c>
      <c r="F167" s="108">
        <v>44539</v>
      </c>
      <c r="G167" s="56">
        <v>13</v>
      </c>
      <c r="H167" s="56">
        <v>0</v>
      </c>
      <c r="I167" s="56">
        <v>80</v>
      </c>
      <c r="J167" s="56">
        <v>80</v>
      </c>
    </row>
    <row r="168" spans="2:10" ht="12.6" customHeight="1" x14ac:dyDescent="0.2">
      <c r="B168" s="52"/>
      <c r="C168" s="53"/>
      <c r="D168" s="54">
        <v>78</v>
      </c>
      <c r="E168" s="55" t="s">
        <v>137</v>
      </c>
      <c r="F168" s="108">
        <v>44539</v>
      </c>
      <c r="G168" s="56">
        <v>313</v>
      </c>
      <c r="H168" s="56">
        <v>381</v>
      </c>
      <c r="I168" s="56">
        <v>68</v>
      </c>
      <c r="J168" s="56">
        <v>449</v>
      </c>
    </row>
    <row r="169" spans="2:10" ht="12.6" customHeight="1" x14ac:dyDescent="0.2">
      <c r="B169" s="52"/>
      <c r="C169" s="53"/>
      <c r="D169" s="54">
        <v>80</v>
      </c>
      <c r="E169" s="55" t="s">
        <v>139</v>
      </c>
      <c r="F169" s="108">
        <v>44539</v>
      </c>
      <c r="G169" s="56">
        <v>30</v>
      </c>
      <c r="H169" s="56">
        <v>0</v>
      </c>
      <c r="I169" s="56">
        <v>172</v>
      </c>
      <c r="J169" s="56">
        <v>172</v>
      </c>
    </row>
    <row r="170" spans="2:10" ht="12.6" customHeight="1" x14ac:dyDescent="0.2">
      <c r="B170" s="52"/>
      <c r="C170" s="53"/>
      <c r="D170" s="54">
        <v>81</v>
      </c>
      <c r="E170" s="55" t="s">
        <v>140</v>
      </c>
      <c r="F170" s="108">
        <v>44537</v>
      </c>
      <c r="G170" s="56">
        <v>345</v>
      </c>
      <c r="H170" s="56">
        <v>98</v>
      </c>
      <c r="I170" s="56">
        <v>273</v>
      </c>
      <c r="J170" s="56">
        <v>371</v>
      </c>
    </row>
    <row r="171" spans="2:10" ht="12.6" customHeight="1" x14ac:dyDescent="0.2">
      <c r="B171" s="52"/>
      <c r="C171" s="53"/>
      <c r="D171" s="54">
        <v>83</v>
      </c>
      <c r="E171" s="55" t="s">
        <v>142</v>
      </c>
      <c r="F171" s="108">
        <v>44537</v>
      </c>
      <c r="G171" s="56">
        <v>114</v>
      </c>
      <c r="H171" s="56">
        <v>0</v>
      </c>
      <c r="I171" s="56">
        <v>257</v>
      </c>
      <c r="J171" s="56">
        <v>257</v>
      </c>
    </row>
    <row r="172" spans="2:10" ht="12.6" customHeight="1" x14ac:dyDescent="0.2">
      <c r="B172" s="52"/>
      <c r="C172" s="53"/>
      <c r="D172" s="54">
        <v>84</v>
      </c>
      <c r="E172" s="55" t="s">
        <v>143</v>
      </c>
      <c r="F172" s="108">
        <v>44537</v>
      </c>
      <c r="G172" s="56">
        <v>226</v>
      </c>
      <c r="H172" s="56">
        <v>420</v>
      </c>
      <c r="I172" s="56">
        <v>106</v>
      </c>
      <c r="J172" s="56">
        <v>526</v>
      </c>
    </row>
    <row r="173" spans="2:10" ht="12.6" customHeight="1" x14ac:dyDescent="0.2">
      <c r="B173" s="52"/>
      <c r="C173" s="53"/>
      <c r="D173" s="54">
        <v>85</v>
      </c>
      <c r="E173" s="55" t="s">
        <v>144</v>
      </c>
      <c r="F173" s="108">
        <v>44537</v>
      </c>
      <c r="G173" s="56">
        <v>330</v>
      </c>
      <c r="H173" s="56">
        <v>475</v>
      </c>
      <c r="I173" s="56">
        <v>364</v>
      </c>
      <c r="J173" s="56">
        <v>839</v>
      </c>
    </row>
    <row r="174" spans="2:10" ht="12.6" customHeight="1" x14ac:dyDescent="0.2">
      <c r="B174" s="52"/>
      <c r="C174" s="53"/>
      <c r="D174" s="54">
        <v>87</v>
      </c>
      <c r="E174" s="55" t="s">
        <v>146</v>
      </c>
      <c r="F174" s="108">
        <v>44537</v>
      </c>
      <c r="G174" s="56">
        <v>735</v>
      </c>
      <c r="H174" s="56">
        <v>243</v>
      </c>
      <c r="I174" s="56">
        <v>650</v>
      </c>
      <c r="J174" s="56">
        <v>893</v>
      </c>
    </row>
    <row r="175" spans="2:10" ht="12.6" customHeight="1" x14ac:dyDescent="0.2">
      <c r="B175" s="52"/>
      <c r="C175" s="53"/>
      <c r="D175" s="54">
        <v>88</v>
      </c>
      <c r="E175" s="55" t="s">
        <v>147</v>
      </c>
      <c r="F175" s="108">
        <v>44537</v>
      </c>
      <c r="G175" s="56">
        <v>207</v>
      </c>
      <c r="H175" s="56">
        <v>458</v>
      </c>
      <c r="I175" s="56">
        <v>126</v>
      </c>
      <c r="J175" s="56">
        <v>584</v>
      </c>
    </row>
    <row r="176" spans="2:10" ht="12.6" customHeight="1" x14ac:dyDescent="0.2">
      <c r="B176" s="52"/>
      <c r="C176" s="53"/>
      <c r="D176" s="54">
        <v>89</v>
      </c>
      <c r="E176" s="55" t="s">
        <v>148</v>
      </c>
      <c r="F176" s="108">
        <v>44537</v>
      </c>
      <c r="G176" s="56">
        <v>317</v>
      </c>
      <c r="H176" s="56">
        <v>71</v>
      </c>
      <c r="I176" s="56">
        <v>321</v>
      </c>
      <c r="J176" s="56">
        <v>392</v>
      </c>
    </row>
    <row r="177" spans="2:10" ht="12.6" customHeight="1" x14ac:dyDescent="0.2">
      <c r="B177" s="52"/>
      <c r="C177" s="53"/>
      <c r="D177" s="54">
        <v>90</v>
      </c>
      <c r="E177" s="55" t="s">
        <v>149</v>
      </c>
      <c r="F177" s="108">
        <v>44537</v>
      </c>
      <c r="G177" s="56">
        <v>807</v>
      </c>
      <c r="H177" s="56">
        <v>585</v>
      </c>
      <c r="I177" s="56">
        <v>541</v>
      </c>
      <c r="J177" s="56">
        <v>1126</v>
      </c>
    </row>
    <row r="178" spans="2:10" ht="12.6" customHeight="1" x14ac:dyDescent="0.2">
      <c r="B178" s="52"/>
      <c r="C178" s="53"/>
      <c r="D178" s="54">
        <v>91</v>
      </c>
      <c r="E178" s="55" t="s">
        <v>150</v>
      </c>
      <c r="F178" s="108">
        <v>44539</v>
      </c>
      <c r="G178" s="56">
        <v>327</v>
      </c>
      <c r="H178" s="56">
        <v>139</v>
      </c>
      <c r="I178" s="56">
        <v>284</v>
      </c>
      <c r="J178" s="56">
        <v>423</v>
      </c>
    </row>
    <row r="179" spans="2:10" ht="12.6" customHeight="1" x14ac:dyDescent="0.2">
      <c r="B179" s="52"/>
      <c r="C179" s="53"/>
      <c r="D179" s="54">
        <v>93</v>
      </c>
      <c r="E179" s="55" t="s">
        <v>152</v>
      </c>
      <c r="F179" s="108">
        <v>44537</v>
      </c>
      <c r="G179" s="56">
        <v>2591</v>
      </c>
      <c r="H179" s="56">
        <v>0</v>
      </c>
      <c r="I179" s="56">
        <v>1578</v>
      </c>
      <c r="J179" s="56">
        <v>1578</v>
      </c>
    </row>
    <row r="180" spans="2:10" ht="12.6" customHeight="1" x14ac:dyDescent="0.2">
      <c r="B180" s="52"/>
      <c r="C180" s="53"/>
      <c r="D180" s="54">
        <v>94</v>
      </c>
      <c r="E180" s="55" t="s">
        <v>153</v>
      </c>
      <c r="F180" s="108">
        <v>44537</v>
      </c>
      <c r="G180" s="56">
        <v>281</v>
      </c>
      <c r="H180" s="56">
        <v>229</v>
      </c>
      <c r="I180" s="56">
        <v>188</v>
      </c>
      <c r="J180" s="56">
        <v>417</v>
      </c>
    </row>
    <row r="181" spans="2:10" ht="12.6" customHeight="1" x14ac:dyDescent="0.2">
      <c r="B181" s="52"/>
      <c r="C181" s="53"/>
      <c r="D181" s="54">
        <v>95</v>
      </c>
      <c r="E181" s="55" t="s">
        <v>154</v>
      </c>
      <c r="F181" s="108">
        <v>44539</v>
      </c>
      <c r="G181" s="56">
        <v>1683</v>
      </c>
      <c r="H181" s="56">
        <v>0</v>
      </c>
      <c r="I181" s="56">
        <v>2017</v>
      </c>
      <c r="J181" s="56">
        <v>2017</v>
      </c>
    </row>
    <row r="182" spans="2:10" ht="12.6" customHeight="1" x14ac:dyDescent="0.2">
      <c r="B182" s="52"/>
      <c r="C182" s="53"/>
      <c r="D182" s="54">
        <v>97</v>
      </c>
      <c r="E182" s="55" t="s">
        <v>156</v>
      </c>
      <c r="F182" s="108">
        <v>44539</v>
      </c>
      <c r="G182" s="56">
        <v>5</v>
      </c>
      <c r="H182" s="56">
        <v>0</v>
      </c>
      <c r="I182" s="56">
        <v>158</v>
      </c>
      <c r="J182" s="56">
        <v>158</v>
      </c>
    </row>
    <row r="183" spans="2:10" ht="12.6" customHeight="1" x14ac:dyDescent="0.2">
      <c r="B183" s="52"/>
      <c r="C183" s="53"/>
      <c r="D183" s="54">
        <v>99</v>
      </c>
      <c r="E183" s="55" t="s">
        <v>158</v>
      </c>
      <c r="F183" s="108">
        <v>44537</v>
      </c>
      <c r="G183" s="56">
        <v>532</v>
      </c>
      <c r="H183" s="56">
        <v>0</v>
      </c>
      <c r="I183" s="56">
        <v>664</v>
      </c>
      <c r="J183" s="56">
        <v>664</v>
      </c>
    </row>
    <row r="184" spans="2:10" ht="12.6" customHeight="1" x14ac:dyDescent="0.2">
      <c r="B184" s="52"/>
      <c r="C184" s="53"/>
      <c r="D184" s="54">
        <v>100</v>
      </c>
      <c r="E184" s="55" t="s">
        <v>159</v>
      </c>
      <c r="F184" s="108">
        <v>44537</v>
      </c>
      <c r="G184" s="56">
        <v>292</v>
      </c>
      <c r="H184" s="56">
        <v>117</v>
      </c>
      <c r="I184" s="56">
        <v>415</v>
      </c>
      <c r="J184" s="56">
        <v>532</v>
      </c>
    </row>
    <row r="185" spans="2:10" ht="12.6" customHeight="1" x14ac:dyDescent="0.2">
      <c r="B185" s="52"/>
      <c r="C185" s="53"/>
      <c r="D185" s="54">
        <v>101</v>
      </c>
      <c r="E185" s="55" t="s">
        <v>510</v>
      </c>
      <c r="F185" s="108">
        <v>44537</v>
      </c>
      <c r="G185" s="56">
        <v>463</v>
      </c>
      <c r="H185" s="56">
        <v>893</v>
      </c>
      <c r="I185" s="56">
        <v>107</v>
      </c>
      <c r="J185" s="56">
        <v>1000</v>
      </c>
    </row>
    <row r="186" spans="2:10" ht="12.6" customHeight="1" x14ac:dyDescent="0.2">
      <c r="B186" s="52"/>
      <c r="C186" s="53"/>
      <c r="D186" s="54">
        <v>102</v>
      </c>
      <c r="E186" s="55" t="s">
        <v>511</v>
      </c>
      <c r="F186" s="108">
        <v>44539</v>
      </c>
      <c r="G186" s="56">
        <v>104</v>
      </c>
      <c r="H186" s="56">
        <v>219</v>
      </c>
      <c r="I186" s="56">
        <v>3</v>
      </c>
      <c r="J186" s="56">
        <v>222</v>
      </c>
    </row>
    <row r="187" spans="2:10" ht="12.6" customHeight="1" x14ac:dyDescent="0.2">
      <c r="B187" s="52"/>
      <c r="C187" s="53"/>
      <c r="D187" s="54">
        <v>103</v>
      </c>
      <c r="E187" s="55" t="s">
        <v>512</v>
      </c>
      <c r="F187" s="108">
        <v>44539</v>
      </c>
      <c r="G187" s="56">
        <v>546</v>
      </c>
      <c r="H187" s="56">
        <v>288</v>
      </c>
      <c r="I187" s="56">
        <v>341</v>
      </c>
      <c r="J187" s="56">
        <v>629</v>
      </c>
    </row>
    <row r="188" spans="2:10" ht="12.6" customHeight="1" x14ac:dyDescent="0.2">
      <c r="B188" s="52"/>
      <c r="C188" s="53"/>
      <c r="D188" s="54">
        <v>104</v>
      </c>
      <c r="E188" s="55" t="s">
        <v>513</v>
      </c>
      <c r="F188" s="108">
        <v>44537</v>
      </c>
      <c r="G188" s="56">
        <v>205</v>
      </c>
      <c r="H188" s="56">
        <v>554</v>
      </c>
      <c r="I188" s="56">
        <v>267</v>
      </c>
      <c r="J188" s="56">
        <v>821</v>
      </c>
    </row>
    <row r="189" spans="2:10" ht="12.6" customHeight="1" x14ac:dyDescent="0.2">
      <c r="B189" s="52"/>
      <c r="C189" s="53"/>
      <c r="D189" s="54">
        <v>105</v>
      </c>
      <c r="E189" s="55" t="s">
        <v>514</v>
      </c>
      <c r="F189" s="108">
        <v>44537</v>
      </c>
      <c r="G189" s="56">
        <v>313</v>
      </c>
      <c r="H189" s="56">
        <v>1251</v>
      </c>
      <c r="I189" s="56">
        <v>121</v>
      </c>
      <c r="J189" s="56">
        <v>1372</v>
      </c>
    </row>
    <row r="190" spans="2:10" ht="12.6" customHeight="1" x14ac:dyDescent="0.2">
      <c r="B190" s="52"/>
      <c r="C190" s="53"/>
      <c r="D190" s="54">
        <v>106</v>
      </c>
      <c r="E190" s="55" t="s">
        <v>515</v>
      </c>
      <c r="F190" s="108">
        <v>44539</v>
      </c>
      <c r="G190" s="56">
        <v>527</v>
      </c>
      <c r="H190" s="56">
        <v>233</v>
      </c>
      <c r="I190" s="56">
        <v>98</v>
      </c>
      <c r="J190" s="56">
        <v>331</v>
      </c>
    </row>
    <row r="191" spans="2:10" ht="12.6" customHeight="1" x14ac:dyDescent="0.2">
      <c r="B191" s="52"/>
      <c r="C191" s="53"/>
      <c r="D191" s="54">
        <v>107</v>
      </c>
      <c r="E191" s="55" t="s">
        <v>516</v>
      </c>
      <c r="F191" s="108">
        <v>44537</v>
      </c>
      <c r="G191" s="56">
        <v>314</v>
      </c>
      <c r="H191" s="56">
        <v>523</v>
      </c>
      <c r="I191" s="56">
        <v>87</v>
      </c>
      <c r="J191" s="56">
        <v>610</v>
      </c>
    </row>
    <row r="192" spans="2:10" ht="12.6" customHeight="1" x14ac:dyDescent="0.2">
      <c r="B192" s="52"/>
      <c r="C192" s="53"/>
      <c r="D192" s="54">
        <v>108</v>
      </c>
      <c r="E192" s="55" t="s">
        <v>517</v>
      </c>
      <c r="F192" s="108">
        <v>44537</v>
      </c>
      <c r="G192" s="56">
        <v>288</v>
      </c>
      <c r="H192" s="56">
        <v>1213</v>
      </c>
      <c r="I192" s="56">
        <v>78</v>
      </c>
      <c r="J192" s="56">
        <v>1291</v>
      </c>
    </row>
    <row r="193" spans="2:10" ht="12.6" customHeight="1" x14ac:dyDescent="0.2">
      <c r="B193" s="52"/>
      <c r="C193" s="53"/>
      <c r="D193" s="54">
        <v>109</v>
      </c>
      <c r="E193" s="55" t="s">
        <v>518</v>
      </c>
      <c r="F193" s="108">
        <v>44537</v>
      </c>
      <c r="G193" s="56">
        <v>894</v>
      </c>
      <c r="H193" s="56">
        <v>1883</v>
      </c>
      <c r="I193" s="56">
        <v>104</v>
      </c>
      <c r="J193" s="56">
        <v>1987</v>
      </c>
    </row>
    <row r="194" spans="2:10" ht="12.6" customHeight="1" x14ac:dyDescent="0.2">
      <c r="B194" s="52"/>
      <c r="C194" s="53"/>
      <c r="D194" s="54">
        <v>111</v>
      </c>
      <c r="E194" s="55" t="s">
        <v>519</v>
      </c>
      <c r="F194" s="108">
        <v>44609</v>
      </c>
      <c r="G194" s="56">
        <v>70</v>
      </c>
      <c r="H194" s="56">
        <v>37</v>
      </c>
      <c r="I194" s="56">
        <v>23</v>
      </c>
      <c r="J194" s="56">
        <v>60</v>
      </c>
    </row>
    <row r="195" spans="2:10" ht="12.6" customHeight="1" x14ac:dyDescent="0.2">
      <c r="B195" s="52"/>
      <c r="C195" s="53"/>
      <c r="D195" s="54">
        <v>112</v>
      </c>
      <c r="E195" s="55" t="s">
        <v>520</v>
      </c>
      <c r="F195" s="108">
        <v>44609</v>
      </c>
      <c r="G195" s="56">
        <v>33</v>
      </c>
      <c r="H195" s="113" t="s">
        <v>529</v>
      </c>
      <c r="I195" s="56">
        <v>38</v>
      </c>
      <c r="J195" s="56">
        <v>38</v>
      </c>
    </row>
    <row r="196" spans="2:10" ht="12.6" customHeight="1" x14ac:dyDescent="0.2">
      <c r="B196" s="52"/>
      <c r="C196" s="53"/>
      <c r="D196" s="54">
        <v>113</v>
      </c>
      <c r="E196" s="55" t="s">
        <v>521</v>
      </c>
      <c r="F196" s="108">
        <v>44609</v>
      </c>
      <c r="G196" s="56">
        <v>117</v>
      </c>
      <c r="H196" s="56">
        <v>370</v>
      </c>
      <c r="I196" s="56">
        <v>39</v>
      </c>
      <c r="J196" s="56">
        <v>409</v>
      </c>
    </row>
    <row r="197" spans="2:10" ht="12.6" customHeight="1" x14ac:dyDescent="0.2">
      <c r="B197" s="52"/>
      <c r="C197" s="53"/>
      <c r="D197" s="54">
        <v>121</v>
      </c>
      <c r="E197" s="55" t="s">
        <v>522</v>
      </c>
      <c r="F197" s="108">
        <v>44609</v>
      </c>
      <c r="G197" s="56">
        <v>1768</v>
      </c>
      <c r="H197" s="56">
        <v>650</v>
      </c>
      <c r="I197" s="56">
        <v>66</v>
      </c>
      <c r="J197" s="56">
        <v>716</v>
      </c>
    </row>
    <row r="198" spans="2:10" ht="12.6" customHeight="1" x14ac:dyDescent="0.2">
      <c r="B198" s="52"/>
      <c r="C198" s="53"/>
      <c r="D198" s="54">
        <v>122</v>
      </c>
      <c r="E198" s="55" t="s">
        <v>523</v>
      </c>
      <c r="F198" s="108">
        <v>44609</v>
      </c>
      <c r="G198" s="56">
        <v>1666</v>
      </c>
      <c r="H198" s="56">
        <v>1051</v>
      </c>
      <c r="I198" s="56">
        <v>198</v>
      </c>
      <c r="J198" s="56">
        <v>1249</v>
      </c>
    </row>
    <row r="199" spans="2:10" ht="12.6" customHeight="1" x14ac:dyDescent="0.2">
      <c r="B199" s="52"/>
      <c r="C199" s="53"/>
      <c r="D199" s="54">
        <v>124</v>
      </c>
      <c r="E199" s="55" t="s">
        <v>524</v>
      </c>
      <c r="F199" s="108">
        <v>44609</v>
      </c>
      <c r="G199" s="56">
        <v>303</v>
      </c>
      <c r="H199" s="56">
        <v>278</v>
      </c>
      <c r="I199" s="56">
        <v>397</v>
      </c>
      <c r="J199" s="56">
        <v>675</v>
      </c>
    </row>
    <row r="200" spans="2:10" ht="12.6" customHeight="1" x14ac:dyDescent="0.2">
      <c r="B200" s="52"/>
      <c r="C200" s="53"/>
      <c r="D200" s="54">
        <v>125</v>
      </c>
      <c r="E200" s="55" t="s">
        <v>525</v>
      </c>
      <c r="F200" s="108">
        <v>44609</v>
      </c>
      <c r="G200" s="56">
        <v>229</v>
      </c>
      <c r="H200" s="56">
        <v>247</v>
      </c>
      <c r="I200" s="56">
        <v>100</v>
      </c>
      <c r="J200" s="56">
        <v>347</v>
      </c>
    </row>
    <row r="201" spans="2:10" ht="12.6" customHeight="1" x14ac:dyDescent="0.2">
      <c r="B201" s="52"/>
      <c r="C201" s="53"/>
      <c r="D201" s="54">
        <v>128</v>
      </c>
      <c r="E201" s="55" t="s">
        <v>526</v>
      </c>
      <c r="F201" s="108">
        <v>44609</v>
      </c>
      <c r="G201" s="56">
        <v>350</v>
      </c>
      <c r="H201" s="56">
        <v>321</v>
      </c>
      <c r="I201" s="56">
        <v>284</v>
      </c>
      <c r="J201" s="56">
        <v>605</v>
      </c>
    </row>
    <row r="202" spans="2:10" ht="12.6" customHeight="1" x14ac:dyDescent="0.2">
      <c r="B202" s="52"/>
      <c r="C202" s="53"/>
      <c r="D202" s="54">
        <v>129</v>
      </c>
      <c r="E202" s="55" t="s">
        <v>527</v>
      </c>
      <c r="F202" s="108">
        <v>44609</v>
      </c>
      <c r="G202" s="56">
        <v>1111</v>
      </c>
      <c r="H202" s="56">
        <v>741</v>
      </c>
      <c r="I202" s="56">
        <v>1008</v>
      </c>
      <c r="J202" s="56">
        <v>1749</v>
      </c>
    </row>
    <row r="203" spans="2:10" ht="12.6" customHeight="1" x14ac:dyDescent="0.2">
      <c r="C203" s="16"/>
      <c r="E203" s="16"/>
    </row>
    <row r="204" spans="2:10" ht="12.6" customHeight="1" x14ac:dyDescent="0.2">
      <c r="C204" s="16"/>
      <c r="E204" s="16"/>
    </row>
    <row r="205" spans="2:10" ht="12.6" customHeight="1" x14ac:dyDescent="0.2">
      <c r="C205" s="16"/>
      <c r="E205" s="16"/>
    </row>
    <row r="206" spans="2:10" ht="12.6" customHeight="1" x14ac:dyDescent="0.2">
      <c r="C206" s="16"/>
      <c r="E206" s="16"/>
    </row>
    <row r="207" spans="2:10" ht="12.6" customHeight="1" x14ac:dyDescent="0.2">
      <c r="C207" s="16"/>
      <c r="E207" s="16"/>
    </row>
    <row r="208" spans="2:10" ht="12.6" customHeight="1" x14ac:dyDescent="0.2">
      <c r="C208" s="16"/>
      <c r="E208" s="16"/>
    </row>
    <row r="209" spans="3:5" ht="12.6" customHeight="1" x14ac:dyDescent="0.2">
      <c r="C209" s="16"/>
      <c r="E209" s="16"/>
    </row>
    <row r="210" spans="3:5" ht="12.6" customHeight="1" x14ac:dyDescent="0.2">
      <c r="C210" s="16"/>
      <c r="E210" s="16"/>
    </row>
    <row r="211" spans="3:5" ht="12.6" customHeight="1" x14ac:dyDescent="0.2">
      <c r="C211" s="16"/>
      <c r="E211" s="16"/>
    </row>
    <row r="212" spans="3:5" ht="12.6" customHeight="1" x14ac:dyDescent="0.2">
      <c r="C212" s="16"/>
      <c r="E212" s="16"/>
    </row>
    <row r="213" spans="3:5" ht="12.6" customHeight="1" x14ac:dyDescent="0.2">
      <c r="C213" s="16"/>
      <c r="E213" s="16"/>
    </row>
    <row r="214" spans="3:5" ht="12.6" customHeight="1" x14ac:dyDescent="0.2">
      <c r="C214" s="16"/>
      <c r="E214" s="16"/>
    </row>
    <row r="215" spans="3:5" ht="12.6" customHeight="1" x14ac:dyDescent="0.2">
      <c r="C215" s="16"/>
      <c r="E215" s="16"/>
    </row>
    <row r="216" spans="3:5" ht="12.6" customHeight="1" x14ac:dyDescent="0.2">
      <c r="C216" s="16"/>
      <c r="E216" s="16"/>
    </row>
    <row r="217" spans="3:5" ht="12.6" customHeight="1" x14ac:dyDescent="0.2">
      <c r="C217" s="16"/>
      <c r="E217" s="16"/>
    </row>
    <row r="218" spans="3:5" ht="12.6" customHeight="1" x14ac:dyDescent="0.2">
      <c r="C218" s="16"/>
      <c r="E218" s="16"/>
    </row>
    <row r="219" spans="3:5" ht="12.6" customHeight="1" x14ac:dyDescent="0.2">
      <c r="C219" s="16"/>
      <c r="E219" s="16"/>
    </row>
    <row r="220" spans="3:5" ht="12.6" customHeight="1" x14ac:dyDescent="0.2">
      <c r="C220" s="16"/>
      <c r="E220" s="16"/>
    </row>
    <row r="221" spans="3:5" ht="12.6" customHeight="1" x14ac:dyDescent="0.2">
      <c r="C221" s="16"/>
      <c r="E221" s="16"/>
    </row>
    <row r="222" spans="3:5" ht="12.6" customHeight="1" x14ac:dyDescent="0.2">
      <c r="C222" s="16"/>
      <c r="E222" s="16"/>
    </row>
    <row r="223" spans="3:5" ht="12.6" customHeight="1" x14ac:dyDescent="0.2">
      <c r="C223" s="16"/>
      <c r="E223" s="16"/>
    </row>
    <row r="224" spans="3:5" ht="12.6" customHeight="1" x14ac:dyDescent="0.2">
      <c r="C224" s="16"/>
      <c r="E224" s="16"/>
    </row>
    <row r="225" spans="2:10" ht="12.6" customHeight="1" x14ac:dyDescent="0.2">
      <c r="C225" s="16"/>
      <c r="E225" s="16"/>
    </row>
    <row r="226" spans="2:10" ht="12.6" customHeight="1" x14ac:dyDescent="0.2">
      <c r="C226" s="16"/>
      <c r="E226" s="16"/>
    </row>
    <row r="227" spans="2:10" ht="12.6" customHeight="1" x14ac:dyDescent="0.2">
      <c r="C227" s="16"/>
      <c r="E227" s="16"/>
    </row>
    <row r="228" spans="2:10" ht="12.6" customHeight="1" x14ac:dyDescent="0.2">
      <c r="B228" s="41"/>
      <c r="C228" s="41"/>
      <c r="D228" s="67"/>
      <c r="E228" s="68"/>
      <c r="F228" s="98"/>
      <c r="G228" s="99"/>
      <c r="H228" s="99"/>
      <c r="I228" s="99"/>
      <c r="J228" s="99"/>
    </row>
    <row r="229" spans="2:10" ht="12.6" customHeight="1" x14ac:dyDescent="0.2">
      <c r="B229" s="24"/>
      <c r="D229" s="24"/>
      <c r="F229" s="100"/>
    </row>
    <row r="230" spans="2:10" ht="12.6" customHeight="1" x14ac:dyDescent="0.2">
      <c r="B230" s="24"/>
      <c r="D230" s="24"/>
      <c r="F230" s="100"/>
    </row>
  </sheetData>
  <autoFilter ref="A10:J111"/>
  <mergeCells count="62">
    <mergeCell ref="G7:J7"/>
    <mergeCell ref="B2:D3"/>
    <mergeCell ref="B4:E4"/>
    <mergeCell ref="F4:J5"/>
    <mergeCell ref="B7:B10"/>
    <mergeCell ref="C7:C10"/>
    <mergeCell ref="D7:D10"/>
    <mergeCell ref="E7:E10"/>
    <mergeCell ref="G8:G9"/>
    <mergeCell ref="H8:H9"/>
    <mergeCell ref="I8:I9"/>
    <mergeCell ref="B5:C6"/>
    <mergeCell ref="E5:E6"/>
    <mergeCell ref="F6:F10"/>
    <mergeCell ref="G6:J6"/>
    <mergeCell ref="J8:J9"/>
    <mergeCell ref="B11:B15"/>
    <mergeCell ref="C11:C15"/>
    <mergeCell ref="B26:B28"/>
    <mergeCell ref="C26:C28"/>
    <mergeCell ref="B33:B35"/>
    <mergeCell ref="C33:C35"/>
    <mergeCell ref="B40:B42"/>
    <mergeCell ref="C40:C42"/>
    <mergeCell ref="B16:B25"/>
    <mergeCell ref="C16:C25"/>
    <mergeCell ref="B29:B32"/>
    <mergeCell ref="C29:C32"/>
    <mergeCell ref="B36:B37"/>
    <mergeCell ref="C36:C37"/>
    <mergeCell ref="G93:G94"/>
    <mergeCell ref="H93:H94"/>
    <mergeCell ref="I93:I94"/>
    <mergeCell ref="J93:J94"/>
    <mergeCell ref="B43:B46"/>
    <mergeCell ref="C43:C46"/>
    <mergeCell ref="B47:B48"/>
    <mergeCell ref="C47:C48"/>
    <mergeCell ref="H87:H88"/>
    <mergeCell ref="I87:I88"/>
    <mergeCell ref="J87:J88"/>
    <mergeCell ref="B80:B81"/>
    <mergeCell ref="C80:C81"/>
    <mergeCell ref="D87:D88"/>
    <mergeCell ref="E87:E88"/>
    <mergeCell ref="G87:G88"/>
    <mergeCell ref="B59:B62"/>
    <mergeCell ref="F87:F88"/>
    <mergeCell ref="F93:F94"/>
    <mergeCell ref="C59:C62"/>
    <mergeCell ref="B63:B68"/>
    <mergeCell ref="C63:C68"/>
    <mergeCell ref="B69:B70"/>
    <mergeCell ref="C69:C70"/>
    <mergeCell ref="B71:B74"/>
    <mergeCell ref="C71:C74"/>
    <mergeCell ref="B75:B77"/>
    <mergeCell ref="C75:C77"/>
    <mergeCell ref="B78:B79"/>
    <mergeCell ref="C78:C79"/>
    <mergeCell ref="D93:D94"/>
    <mergeCell ref="E93:E94"/>
  </mergeCells>
  <phoneticPr fontId="3"/>
  <pageMargins left="0.51181102362204722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110</v>
      </c>
      <c r="C10" s="53" t="s">
        <v>499</v>
      </c>
      <c r="D10" s="19">
        <v>80060</v>
      </c>
      <c r="E10" s="20" t="s">
        <v>93</v>
      </c>
      <c r="F10" s="21" t="s">
        <v>532</v>
      </c>
      <c r="G10" s="62">
        <v>1392</v>
      </c>
      <c r="H10" s="62">
        <v>2933</v>
      </c>
      <c r="I10" s="62">
        <v>70</v>
      </c>
      <c r="J10" s="62">
        <v>3003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435</v>
      </c>
      <c r="C10" s="53" t="s">
        <v>500</v>
      </c>
      <c r="D10" s="19">
        <v>80070</v>
      </c>
      <c r="E10" s="20" t="s">
        <v>538</v>
      </c>
      <c r="F10" s="21" t="s">
        <v>532</v>
      </c>
      <c r="G10" s="62">
        <v>240</v>
      </c>
      <c r="H10" s="62">
        <v>664</v>
      </c>
      <c r="I10" s="62">
        <v>482</v>
      </c>
      <c r="J10" s="62">
        <v>1146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538</v>
      </c>
      <c r="C10" s="53" t="s">
        <v>501</v>
      </c>
      <c r="D10" s="19">
        <v>80080</v>
      </c>
      <c r="E10" s="20" t="s">
        <v>302</v>
      </c>
      <c r="F10" s="21" t="s">
        <v>532</v>
      </c>
      <c r="G10" s="62">
        <v>977</v>
      </c>
      <c r="H10" s="62">
        <v>1496</v>
      </c>
      <c r="I10" s="62">
        <v>10</v>
      </c>
      <c r="J10" s="62">
        <v>1506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541</v>
      </c>
      <c r="C10" s="53" t="s">
        <v>502</v>
      </c>
      <c r="D10" s="19">
        <v>80090</v>
      </c>
      <c r="E10" s="20" t="s">
        <v>303</v>
      </c>
      <c r="F10" s="21" t="s">
        <v>532</v>
      </c>
      <c r="G10" s="62">
        <v>1203</v>
      </c>
      <c r="H10" s="62">
        <v>961</v>
      </c>
      <c r="I10" s="62">
        <v>11</v>
      </c>
      <c r="J10" s="62">
        <v>972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596</v>
      </c>
      <c r="C10" s="53" t="s">
        <v>620</v>
      </c>
      <c r="D10" s="63">
        <v>80090</v>
      </c>
      <c r="E10" s="55" t="s">
        <v>303</v>
      </c>
      <c r="F10" s="21" t="s">
        <v>532</v>
      </c>
      <c r="G10" s="56">
        <v>1203</v>
      </c>
      <c r="H10" s="56">
        <v>961</v>
      </c>
      <c r="I10" s="56">
        <v>11</v>
      </c>
      <c r="J10" s="56">
        <v>972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645</v>
      </c>
      <c r="C10" s="53" t="s">
        <v>500</v>
      </c>
      <c r="D10" s="19">
        <v>80100</v>
      </c>
      <c r="E10" s="20" t="s">
        <v>304</v>
      </c>
      <c r="F10" s="21" t="s">
        <v>532</v>
      </c>
      <c r="G10" s="62">
        <v>635</v>
      </c>
      <c r="H10" s="62">
        <v>876</v>
      </c>
      <c r="I10" s="62">
        <v>268</v>
      </c>
      <c r="J10" s="62">
        <v>1144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theme="0" tint="-0.249977111117893"/>
  </sheetPr>
  <dimension ref="A1:J10"/>
  <sheetViews>
    <sheetView showZeros="0" view="pageBreakPreview" zoomScaleNormal="100" zoomScaleSheetLayoutView="100" workbookViewId="0">
      <selection activeCell="F26" sqref="F25:F26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70" t="s">
        <v>160</v>
      </c>
      <c r="C3" s="271"/>
      <c r="D3" s="271"/>
      <c r="E3" s="271"/>
      <c r="F3" s="272" t="s">
        <v>161</v>
      </c>
      <c r="G3" s="273"/>
      <c r="H3" s="273"/>
      <c r="I3" s="273"/>
      <c r="J3" s="274"/>
    </row>
    <row r="4" spans="1:10" s="48" customFormat="1" ht="12.9" customHeight="1" x14ac:dyDescent="0.2">
      <c r="B4" s="278" t="s">
        <v>162</v>
      </c>
      <c r="C4" s="279"/>
      <c r="D4" s="280" t="s">
        <v>163</v>
      </c>
      <c r="E4" s="271"/>
      <c r="F4" s="275"/>
      <c r="G4" s="276"/>
      <c r="H4" s="276"/>
      <c r="I4" s="276"/>
      <c r="J4" s="277"/>
    </row>
    <row r="5" spans="1:10" s="48" customFormat="1" ht="12.9" customHeight="1" x14ac:dyDescent="0.2">
      <c r="B5" s="279"/>
      <c r="C5" s="279"/>
      <c r="D5" s="271"/>
      <c r="E5" s="271"/>
      <c r="F5" s="280" t="s">
        <v>164</v>
      </c>
      <c r="G5" s="281" t="s">
        <v>165</v>
      </c>
      <c r="H5" s="282"/>
      <c r="I5" s="282"/>
      <c r="J5" s="282"/>
    </row>
    <row r="6" spans="1:10" s="48" customFormat="1" ht="12.9" customHeight="1" x14ac:dyDescent="0.2">
      <c r="B6" s="283" t="s">
        <v>370</v>
      </c>
      <c r="C6" s="280" t="s">
        <v>371</v>
      </c>
      <c r="D6" s="286" t="s">
        <v>166</v>
      </c>
      <c r="E6" s="280" t="s">
        <v>167</v>
      </c>
      <c r="F6" s="280"/>
      <c r="G6" s="282" t="s">
        <v>168</v>
      </c>
      <c r="H6" s="282"/>
      <c r="I6" s="282"/>
      <c r="J6" s="271"/>
    </row>
    <row r="7" spans="1:10" s="48" customFormat="1" ht="12.9" customHeight="1" x14ac:dyDescent="0.2">
      <c r="B7" s="284"/>
      <c r="C7" s="285"/>
      <c r="D7" s="287"/>
      <c r="E7" s="285"/>
      <c r="F7" s="280"/>
      <c r="G7" s="281" t="s">
        <v>169</v>
      </c>
      <c r="H7" s="281" t="s">
        <v>170</v>
      </c>
      <c r="I7" s="281" t="s">
        <v>171</v>
      </c>
      <c r="J7" s="281" t="s">
        <v>172</v>
      </c>
    </row>
    <row r="8" spans="1:10" s="48" customFormat="1" ht="12.9" customHeight="1" x14ac:dyDescent="0.2">
      <c r="B8" s="284"/>
      <c r="C8" s="285"/>
      <c r="D8" s="287"/>
      <c r="E8" s="285"/>
      <c r="F8" s="280"/>
      <c r="G8" s="280"/>
      <c r="H8" s="286"/>
      <c r="I8" s="286"/>
      <c r="J8" s="286"/>
    </row>
    <row r="9" spans="1:10" s="48" customFormat="1" ht="12.9" customHeight="1" x14ac:dyDescent="0.2">
      <c r="B9" s="284"/>
      <c r="C9" s="285"/>
      <c r="D9" s="287"/>
      <c r="E9" s="285"/>
      <c r="F9" s="280"/>
      <c r="G9" s="61" t="s">
        <v>173</v>
      </c>
      <c r="H9" s="61" t="s">
        <v>174</v>
      </c>
      <c r="I9" s="61" t="s">
        <v>174</v>
      </c>
      <c r="J9" s="61" t="s">
        <v>175</v>
      </c>
    </row>
    <row r="10" spans="1:10" ht="12.9" customHeight="1" x14ac:dyDescent="0.2">
      <c r="B10" s="19">
        <v>715</v>
      </c>
      <c r="C10" s="53" t="s">
        <v>503</v>
      </c>
      <c r="D10" s="19">
        <v>80110</v>
      </c>
      <c r="E10" s="20" t="s">
        <v>297</v>
      </c>
      <c r="F10" s="21" t="s">
        <v>532</v>
      </c>
      <c r="G10" s="62">
        <v>287</v>
      </c>
      <c r="H10" s="62">
        <v>77</v>
      </c>
      <c r="I10" s="62">
        <v>6</v>
      </c>
      <c r="J10" s="62">
        <v>83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G6:J6"/>
    <mergeCell ref="G7:G8"/>
    <mergeCell ref="H7:H8"/>
    <mergeCell ref="I7:I8"/>
    <mergeCell ref="J7:J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rgb="FFFFFF00"/>
  </sheetPr>
  <dimension ref="B1:J115"/>
  <sheetViews>
    <sheetView showZeros="0" view="pageBreakPreview" zoomScaleNormal="100" zoomScaleSheetLayoutView="100" workbookViewId="0">
      <selection activeCell="E2" sqref="E2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2" width="1" style="16" customWidth="1"/>
    <col min="13" max="16384" width="9" style="16"/>
  </cols>
  <sheetData>
    <row r="1" spans="2:10" ht="5.25" customHeight="1" x14ac:dyDescent="0.2">
      <c r="B1" s="288" t="s">
        <v>366</v>
      </c>
      <c r="C1" s="289"/>
      <c r="D1" s="289"/>
    </row>
    <row r="2" spans="2:10" s="48" customFormat="1" ht="13.5" customHeight="1" x14ac:dyDescent="0.2">
      <c r="B2" s="290"/>
      <c r="C2" s="290"/>
      <c r="D2" s="290"/>
      <c r="E2" s="17" t="s">
        <v>504</v>
      </c>
      <c r="F2" s="50"/>
    </row>
    <row r="3" spans="2:10" s="48" customFormat="1" ht="12.9" customHeight="1" x14ac:dyDescent="0.2">
      <c r="B3" s="291" t="s">
        <v>160</v>
      </c>
      <c r="C3" s="292"/>
      <c r="D3" s="292"/>
      <c r="E3" s="292"/>
      <c r="F3" s="293" t="s">
        <v>161</v>
      </c>
      <c r="G3" s="294"/>
      <c r="H3" s="294"/>
      <c r="I3" s="294"/>
      <c r="J3" s="295"/>
    </row>
    <row r="4" spans="2:10" s="48" customFormat="1" ht="12.9" customHeight="1" x14ac:dyDescent="0.2">
      <c r="B4" s="299" t="s">
        <v>162</v>
      </c>
      <c r="C4" s="300"/>
      <c r="D4" s="301" t="s">
        <v>163</v>
      </c>
      <c r="E4" s="292"/>
      <c r="F4" s="296"/>
      <c r="G4" s="297"/>
      <c r="H4" s="297"/>
      <c r="I4" s="297"/>
      <c r="J4" s="298"/>
    </row>
    <row r="5" spans="2:10" s="48" customFormat="1" ht="12.9" customHeight="1" x14ac:dyDescent="0.2">
      <c r="B5" s="300"/>
      <c r="C5" s="300"/>
      <c r="D5" s="292"/>
      <c r="E5" s="292"/>
      <c r="F5" s="301" t="s">
        <v>164</v>
      </c>
      <c r="G5" s="302" t="s">
        <v>165</v>
      </c>
      <c r="H5" s="303"/>
      <c r="I5" s="303"/>
      <c r="J5" s="303"/>
    </row>
    <row r="6" spans="2:10" s="48" customFormat="1" ht="12.9" customHeight="1" x14ac:dyDescent="0.2">
      <c r="B6" s="304" t="s">
        <v>370</v>
      </c>
      <c r="C6" s="301" t="s">
        <v>371</v>
      </c>
      <c r="D6" s="307" t="s">
        <v>166</v>
      </c>
      <c r="E6" s="301" t="s">
        <v>167</v>
      </c>
      <c r="F6" s="301"/>
      <c r="G6" s="303" t="s">
        <v>168</v>
      </c>
      <c r="H6" s="303"/>
      <c r="I6" s="303"/>
      <c r="J6" s="292"/>
    </row>
    <row r="7" spans="2:10" s="48" customFormat="1" ht="12.9" customHeight="1" x14ac:dyDescent="0.2">
      <c r="B7" s="305"/>
      <c r="C7" s="306"/>
      <c r="D7" s="308"/>
      <c r="E7" s="306"/>
      <c r="F7" s="301"/>
      <c r="G7" s="302" t="s">
        <v>169</v>
      </c>
      <c r="H7" s="302" t="s">
        <v>170</v>
      </c>
      <c r="I7" s="302" t="s">
        <v>171</v>
      </c>
      <c r="J7" s="302" t="s">
        <v>172</v>
      </c>
    </row>
    <row r="8" spans="2:10" s="48" customFormat="1" ht="12.9" customHeight="1" x14ac:dyDescent="0.2">
      <c r="B8" s="305"/>
      <c r="C8" s="306"/>
      <c r="D8" s="308"/>
      <c r="E8" s="306"/>
      <c r="F8" s="301"/>
      <c r="G8" s="301"/>
      <c r="H8" s="307"/>
      <c r="I8" s="307"/>
      <c r="J8" s="307"/>
    </row>
    <row r="9" spans="2:10" s="48" customFormat="1" ht="12.9" customHeight="1" x14ac:dyDescent="0.2">
      <c r="B9" s="305"/>
      <c r="C9" s="306"/>
      <c r="D9" s="308"/>
      <c r="E9" s="306"/>
      <c r="F9" s="301"/>
      <c r="G9" s="51" t="s">
        <v>173</v>
      </c>
      <c r="H9" s="51" t="s">
        <v>174</v>
      </c>
      <c r="I9" s="51" t="s">
        <v>174</v>
      </c>
      <c r="J9" s="51" t="s">
        <v>175</v>
      </c>
    </row>
    <row r="10" spans="2:10" ht="12.6" customHeight="1" x14ac:dyDescent="0.2">
      <c r="B10" s="52"/>
      <c r="C10" s="53"/>
      <c r="D10" s="54">
        <v>1</v>
      </c>
      <c r="E10" s="20" t="s">
        <v>61</v>
      </c>
      <c r="F10" s="21">
        <v>44537</v>
      </c>
      <c r="G10" s="62">
        <v>765</v>
      </c>
      <c r="H10" s="62">
        <v>715</v>
      </c>
      <c r="I10" s="62">
        <v>230</v>
      </c>
      <c r="J10" s="62">
        <v>945</v>
      </c>
    </row>
    <row r="11" spans="2:10" ht="12.6" customHeight="1" x14ac:dyDescent="0.2">
      <c r="B11" s="52"/>
      <c r="C11" s="53"/>
      <c r="D11" s="54">
        <v>3</v>
      </c>
      <c r="E11" s="20" t="s">
        <v>63</v>
      </c>
      <c r="F11" s="21">
        <v>44539</v>
      </c>
      <c r="G11" s="62">
        <v>83</v>
      </c>
      <c r="H11" s="62">
        <v>307</v>
      </c>
      <c r="I11" s="62">
        <v>271</v>
      </c>
      <c r="J11" s="62">
        <v>578</v>
      </c>
    </row>
    <row r="12" spans="2:10" ht="12.6" customHeight="1" x14ac:dyDescent="0.2">
      <c r="B12" s="52"/>
      <c r="C12" s="53"/>
      <c r="D12" s="54">
        <v>4</v>
      </c>
      <c r="E12" s="20" t="s">
        <v>64</v>
      </c>
      <c r="F12" s="21">
        <v>44537</v>
      </c>
      <c r="G12" s="62">
        <v>215</v>
      </c>
      <c r="H12" s="62">
        <v>177</v>
      </c>
      <c r="I12" s="62">
        <v>462</v>
      </c>
      <c r="J12" s="62">
        <v>639</v>
      </c>
    </row>
    <row r="13" spans="2:10" ht="12.6" customHeight="1" x14ac:dyDescent="0.2">
      <c r="B13" s="52"/>
      <c r="C13" s="53"/>
      <c r="D13" s="54">
        <v>5</v>
      </c>
      <c r="E13" s="20" t="s">
        <v>65</v>
      </c>
      <c r="F13" s="21">
        <v>44539</v>
      </c>
      <c r="G13" s="62">
        <v>188</v>
      </c>
      <c r="H13" s="62">
        <v>218</v>
      </c>
      <c r="I13" s="62">
        <v>202</v>
      </c>
      <c r="J13" s="62">
        <v>420</v>
      </c>
    </row>
    <row r="14" spans="2:10" ht="12.6" customHeight="1" x14ac:dyDescent="0.2">
      <c r="B14" s="52"/>
      <c r="C14" s="53"/>
      <c r="D14" s="54">
        <v>6</v>
      </c>
      <c r="E14" s="20" t="s">
        <v>66</v>
      </c>
      <c r="F14" s="21">
        <v>44539</v>
      </c>
      <c r="G14" s="62">
        <v>270</v>
      </c>
      <c r="H14" s="62">
        <v>366</v>
      </c>
      <c r="I14" s="62">
        <v>408</v>
      </c>
      <c r="J14" s="62">
        <v>774</v>
      </c>
    </row>
    <row r="15" spans="2:10" ht="12.6" customHeight="1" x14ac:dyDescent="0.2">
      <c r="B15" s="52"/>
      <c r="C15" s="53"/>
      <c r="D15" s="54">
        <v>7</v>
      </c>
      <c r="E15" s="20" t="s">
        <v>67</v>
      </c>
      <c r="F15" s="21">
        <v>44537</v>
      </c>
      <c r="G15" s="62">
        <v>1880</v>
      </c>
      <c r="H15" s="62">
        <v>752</v>
      </c>
      <c r="I15" s="62">
        <v>1525</v>
      </c>
      <c r="J15" s="62">
        <v>2277</v>
      </c>
    </row>
    <row r="16" spans="2:10" ht="12.6" customHeight="1" x14ac:dyDescent="0.2">
      <c r="B16" s="52"/>
      <c r="C16" s="53"/>
      <c r="D16" s="54">
        <v>8</v>
      </c>
      <c r="E16" s="20" t="s">
        <v>68</v>
      </c>
      <c r="F16" s="21">
        <v>44537</v>
      </c>
      <c r="G16" s="62">
        <v>307</v>
      </c>
      <c r="H16" s="62">
        <v>496</v>
      </c>
      <c r="I16" s="62">
        <v>172</v>
      </c>
      <c r="J16" s="62">
        <v>668</v>
      </c>
    </row>
    <row r="17" spans="2:10" ht="12.6" customHeight="1" x14ac:dyDescent="0.2">
      <c r="B17" s="52"/>
      <c r="C17" s="53"/>
      <c r="D17" s="54">
        <v>9</v>
      </c>
      <c r="E17" s="20" t="s">
        <v>69</v>
      </c>
      <c r="F17" s="21">
        <v>44537</v>
      </c>
      <c r="G17" s="62">
        <v>140</v>
      </c>
      <c r="H17" s="62">
        <v>201</v>
      </c>
      <c r="I17" s="62">
        <v>358</v>
      </c>
      <c r="J17" s="62">
        <v>559</v>
      </c>
    </row>
    <row r="18" spans="2:10" ht="12.6" customHeight="1" x14ac:dyDescent="0.2">
      <c r="B18" s="52"/>
      <c r="C18" s="53"/>
      <c r="D18" s="54">
        <v>10</v>
      </c>
      <c r="E18" s="20" t="s">
        <v>70</v>
      </c>
      <c r="F18" s="21">
        <v>44537</v>
      </c>
      <c r="G18" s="62">
        <v>1515</v>
      </c>
      <c r="H18" s="62">
        <v>372</v>
      </c>
      <c r="I18" s="62">
        <v>626</v>
      </c>
      <c r="J18" s="62">
        <v>998</v>
      </c>
    </row>
    <row r="19" spans="2:10" ht="12.6" customHeight="1" x14ac:dyDescent="0.2">
      <c r="B19" s="52"/>
      <c r="C19" s="53"/>
      <c r="D19" s="54">
        <v>11</v>
      </c>
      <c r="E19" s="20" t="s">
        <v>71</v>
      </c>
      <c r="F19" s="21">
        <v>44537</v>
      </c>
      <c r="G19" s="62">
        <v>1173</v>
      </c>
      <c r="H19" s="62">
        <v>601</v>
      </c>
      <c r="I19" s="62">
        <v>420</v>
      </c>
      <c r="J19" s="62">
        <v>1021</v>
      </c>
    </row>
    <row r="20" spans="2:10" ht="12.6" customHeight="1" x14ac:dyDescent="0.2">
      <c r="B20" s="52"/>
      <c r="C20" s="53"/>
      <c r="D20" s="54">
        <v>12</v>
      </c>
      <c r="E20" s="20" t="s">
        <v>72</v>
      </c>
      <c r="F20" s="21">
        <v>44539</v>
      </c>
      <c r="G20" s="62">
        <v>403</v>
      </c>
      <c r="H20" s="62">
        <v>187</v>
      </c>
      <c r="I20" s="62">
        <v>354</v>
      </c>
      <c r="J20" s="62">
        <v>541</v>
      </c>
    </row>
    <row r="21" spans="2:10" ht="12.6" customHeight="1" x14ac:dyDescent="0.2">
      <c r="B21" s="52"/>
      <c r="C21" s="53"/>
      <c r="D21" s="54">
        <v>13</v>
      </c>
      <c r="E21" s="20" t="s">
        <v>73</v>
      </c>
      <c r="F21" s="21">
        <v>44537</v>
      </c>
      <c r="G21" s="62">
        <v>501</v>
      </c>
      <c r="H21" s="62">
        <v>463</v>
      </c>
      <c r="I21" s="62">
        <v>121</v>
      </c>
      <c r="J21" s="62">
        <v>584</v>
      </c>
    </row>
    <row r="22" spans="2:10" ht="12.6" customHeight="1" x14ac:dyDescent="0.2">
      <c r="B22" s="52"/>
      <c r="C22" s="53"/>
      <c r="D22" s="54">
        <v>14</v>
      </c>
      <c r="E22" s="20" t="s">
        <v>74</v>
      </c>
      <c r="F22" s="21">
        <v>44537</v>
      </c>
      <c r="G22" s="62">
        <v>1932</v>
      </c>
      <c r="H22" s="62">
        <v>537</v>
      </c>
      <c r="I22" s="62">
        <v>264</v>
      </c>
      <c r="J22" s="62">
        <v>801</v>
      </c>
    </row>
    <row r="23" spans="2:10" ht="12.6" customHeight="1" x14ac:dyDescent="0.2">
      <c r="B23" s="52"/>
      <c r="C23" s="53"/>
      <c r="D23" s="54">
        <v>15</v>
      </c>
      <c r="E23" s="20" t="s">
        <v>75</v>
      </c>
      <c r="F23" s="21">
        <v>44537</v>
      </c>
      <c r="G23" s="62">
        <v>484</v>
      </c>
      <c r="H23" s="62">
        <v>317</v>
      </c>
      <c r="I23" s="62">
        <v>43</v>
      </c>
      <c r="J23" s="62">
        <v>360</v>
      </c>
    </row>
    <row r="24" spans="2:10" ht="12.6" customHeight="1" x14ac:dyDescent="0.2">
      <c r="B24" s="52"/>
      <c r="C24" s="53"/>
      <c r="D24" s="54">
        <v>16</v>
      </c>
      <c r="E24" s="20" t="s">
        <v>76</v>
      </c>
      <c r="F24" s="21">
        <v>44537</v>
      </c>
      <c r="G24" s="62">
        <v>196</v>
      </c>
      <c r="H24" s="62">
        <v>73</v>
      </c>
      <c r="I24" s="62">
        <v>145</v>
      </c>
      <c r="J24" s="62">
        <v>218</v>
      </c>
    </row>
    <row r="25" spans="2:10" ht="12.6" customHeight="1" x14ac:dyDescent="0.2">
      <c r="B25" s="52"/>
      <c r="C25" s="53"/>
      <c r="D25" s="54">
        <v>17</v>
      </c>
      <c r="E25" s="20" t="s">
        <v>77</v>
      </c>
      <c r="F25" s="21">
        <v>44539</v>
      </c>
      <c r="G25" s="62">
        <v>1469</v>
      </c>
      <c r="H25" s="62">
        <v>1033</v>
      </c>
      <c r="I25" s="62">
        <v>1297</v>
      </c>
      <c r="J25" s="62">
        <v>2330</v>
      </c>
    </row>
    <row r="26" spans="2:10" ht="12.6" customHeight="1" x14ac:dyDescent="0.2">
      <c r="B26" s="52"/>
      <c r="C26" s="53"/>
      <c r="D26" s="54">
        <v>18</v>
      </c>
      <c r="E26" s="20" t="s">
        <v>78</v>
      </c>
      <c r="F26" s="21">
        <v>44537</v>
      </c>
      <c r="G26" s="62">
        <v>902</v>
      </c>
      <c r="H26" s="62">
        <v>415</v>
      </c>
      <c r="I26" s="62">
        <v>1193</v>
      </c>
      <c r="J26" s="62">
        <v>1608</v>
      </c>
    </row>
    <row r="27" spans="2:10" ht="12.6" customHeight="1" x14ac:dyDescent="0.2">
      <c r="B27" s="52"/>
      <c r="C27" s="53"/>
      <c r="D27" s="54">
        <v>19</v>
      </c>
      <c r="E27" s="20" t="s">
        <v>79</v>
      </c>
      <c r="F27" s="21">
        <v>44537</v>
      </c>
      <c r="G27" s="62">
        <v>11</v>
      </c>
      <c r="H27" s="62">
        <v>0</v>
      </c>
      <c r="I27" s="62">
        <v>48</v>
      </c>
      <c r="J27" s="62">
        <v>48</v>
      </c>
    </row>
    <row r="28" spans="2:10" ht="12.6" customHeight="1" x14ac:dyDescent="0.2">
      <c r="B28" s="52"/>
      <c r="C28" s="53"/>
      <c r="D28" s="54">
        <v>20</v>
      </c>
      <c r="E28" s="20" t="s">
        <v>80</v>
      </c>
      <c r="F28" s="21">
        <v>44537</v>
      </c>
      <c r="G28" s="62">
        <v>313</v>
      </c>
      <c r="H28" s="62">
        <v>77</v>
      </c>
      <c r="I28" s="62">
        <v>358</v>
      </c>
      <c r="J28" s="62">
        <v>435</v>
      </c>
    </row>
    <row r="29" spans="2:10" ht="12.6" customHeight="1" x14ac:dyDescent="0.2">
      <c r="B29" s="52"/>
      <c r="C29" s="53"/>
      <c r="D29" s="54">
        <v>21</v>
      </c>
      <c r="E29" s="20" t="s">
        <v>81</v>
      </c>
      <c r="F29" s="21">
        <v>44537</v>
      </c>
      <c r="G29" s="62">
        <v>200</v>
      </c>
      <c r="H29" s="62">
        <v>0</v>
      </c>
      <c r="I29" s="62">
        <v>477</v>
      </c>
      <c r="J29" s="62">
        <v>477</v>
      </c>
    </row>
    <row r="30" spans="2:10" ht="12.6" customHeight="1" x14ac:dyDescent="0.2">
      <c r="B30" s="52"/>
      <c r="C30" s="53"/>
      <c r="D30" s="54">
        <v>22</v>
      </c>
      <c r="E30" s="20" t="s">
        <v>82</v>
      </c>
      <c r="F30" s="21">
        <v>44537</v>
      </c>
      <c r="G30" s="62">
        <v>307</v>
      </c>
      <c r="H30" s="62">
        <v>0</v>
      </c>
      <c r="I30" s="62">
        <v>616</v>
      </c>
      <c r="J30" s="62">
        <v>616</v>
      </c>
    </row>
    <row r="31" spans="2:10" ht="12.6" customHeight="1" x14ac:dyDescent="0.2">
      <c r="B31" s="52"/>
      <c r="C31" s="53"/>
      <c r="D31" s="54">
        <v>23</v>
      </c>
      <c r="E31" s="20" t="s">
        <v>83</v>
      </c>
      <c r="F31" s="21">
        <v>44537</v>
      </c>
      <c r="G31" s="62">
        <v>162</v>
      </c>
      <c r="H31" s="62">
        <v>0</v>
      </c>
      <c r="I31" s="62">
        <v>294</v>
      </c>
      <c r="J31" s="62">
        <v>294</v>
      </c>
    </row>
    <row r="32" spans="2:10" ht="12.6" customHeight="1" x14ac:dyDescent="0.2">
      <c r="B32" s="52"/>
      <c r="C32" s="53"/>
      <c r="D32" s="54">
        <v>24</v>
      </c>
      <c r="E32" s="20" t="s">
        <v>84</v>
      </c>
      <c r="F32" s="21">
        <v>44537</v>
      </c>
      <c r="G32" s="62">
        <v>359</v>
      </c>
      <c r="H32" s="62">
        <v>152</v>
      </c>
      <c r="I32" s="62">
        <v>252</v>
      </c>
      <c r="J32" s="62">
        <v>404</v>
      </c>
    </row>
    <row r="33" spans="2:10" ht="12.6" customHeight="1" x14ac:dyDescent="0.2">
      <c r="B33" s="52"/>
      <c r="C33" s="53"/>
      <c r="D33" s="54">
        <v>25</v>
      </c>
      <c r="E33" s="20" t="s">
        <v>85</v>
      </c>
      <c r="F33" s="21">
        <v>44537</v>
      </c>
      <c r="G33" s="62">
        <v>281</v>
      </c>
      <c r="H33" s="62">
        <v>219</v>
      </c>
      <c r="I33" s="62">
        <v>180</v>
      </c>
      <c r="J33" s="62">
        <v>399</v>
      </c>
    </row>
    <row r="34" spans="2:10" ht="12.6" customHeight="1" x14ac:dyDescent="0.2">
      <c r="B34" s="52"/>
      <c r="C34" s="53"/>
      <c r="D34" s="54">
        <v>26</v>
      </c>
      <c r="E34" s="20" t="s">
        <v>86</v>
      </c>
      <c r="F34" s="21">
        <v>44537</v>
      </c>
      <c r="G34" s="62">
        <v>465</v>
      </c>
      <c r="H34" s="62">
        <v>1034</v>
      </c>
      <c r="I34" s="62">
        <v>48</v>
      </c>
      <c r="J34" s="62">
        <v>1082</v>
      </c>
    </row>
    <row r="35" spans="2:10" ht="12.6" customHeight="1" x14ac:dyDescent="0.2">
      <c r="B35" s="52"/>
      <c r="C35" s="53"/>
      <c r="D35" s="54">
        <v>27</v>
      </c>
      <c r="E35" s="20" t="s">
        <v>87</v>
      </c>
      <c r="F35" s="21">
        <v>44537</v>
      </c>
      <c r="G35" s="62">
        <v>441</v>
      </c>
      <c r="H35" s="62">
        <v>491</v>
      </c>
      <c r="I35" s="62">
        <v>141</v>
      </c>
      <c r="J35" s="62">
        <v>632</v>
      </c>
    </row>
    <row r="36" spans="2:10" ht="12.6" customHeight="1" x14ac:dyDescent="0.2">
      <c r="B36" s="52"/>
      <c r="C36" s="53"/>
      <c r="D36" s="54">
        <v>28</v>
      </c>
      <c r="E36" s="20" t="s">
        <v>88</v>
      </c>
      <c r="F36" s="21">
        <v>44537</v>
      </c>
      <c r="G36" s="62">
        <v>1318</v>
      </c>
      <c r="H36" s="62">
        <v>1454</v>
      </c>
      <c r="I36" s="62">
        <v>22</v>
      </c>
      <c r="J36" s="62">
        <v>1476</v>
      </c>
    </row>
    <row r="37" spans="2:10" ht="12.6" customHeight="1" x14ac:dyDescent="0.2">
      <c r="B37" s="52"/>
      <c r="C37" s="53"/>
      <c r="D37" s="54">
        <v>29</v>
      </c>
      <c r="E37" s="20" t="s">
        <v>89</v>
      </c>
      <c r="F37" s="21">
        <v>44539</v>
      </c>
      <c r="G37" s="62">
        <v>61</v>
      </c>
      <c r="H37" s="62">
        <v>18</v>
      </c>
      <c r="I37" s="62">
        <v>104</v>
      </c>
      <c r="J37" s="62">
        <v>122</v>
      </c>
    </row>
    <row r="38" spans="2:10" ht="12.6" customHeight="1" x14ac:dyDescent="0.2">
      <c r="B38" s="52"/>
      <c r="C38" s="53"/>
      <c r="D38" s="54">
        <v>30</v>
      </c>
      <c r="E38" s="20" t="s">
        <v>90</v>
      </c>
      <c r="F38" s="21">
        <v>44537</v>
      </c>
      <c r="G38" s="62">
        <v>147</v>
      </c>
      <c r="H38" s="62">
        <v>87</v>
      </c>
      <c r="I38" s="62">
        <v>85</v>
      </c>
      <c r="J38" s="62">
        <v>172</v>
      </c>
    </row>
    <row r="39" spans="2:10" ht="12.6" customHeight="1" x14ac:dyDescent="0.2">
      <c r="B39" s="52"/>
      <c r="C39" s="53"/>
      <c r="D39" s="54">
        <v>33</v>
      </c>
      <c r="E39" s="20" t="s">
        <v>93</v>
      </c>
      <c r="F39" s="21">
        <v>44537</v>
      </c>
      <c r="G39" s="62">
        <v>675</v>
      </c>
      <c r="H39" s="62">
        <v>1338</v>
      </c>
      <c r="I39" s="62">
        <v>48</v>
      </c>
      <c r="J39" s="62">
        <v>1386</v>
      </c>
    </row>
    <row r="40" spans="2:10" ht="12.6" customHeight="1" x14ac:dyDescent="0.2">
      <c r="B40" s="57"/>
      <c r="C40" s="53"/>
      <c r="D40" s="54">
        <v>34</v>
      </c>
      <c r="E40" s="20" t="s">
        <v>94</v>
      </c>
      <c r="F40" s="21">
        <v>44537</v>
      </c>
      <c r="G40" s="62">
        <v>1776</v>
      </c>
      <c r="H40" s="62">
        <v>1451</v>
      </c>
      <c r="I40" s="62">
        <v>402</v>
      </c>
      <c r="J40" s="62">
        <v>1853</v>
      </c>
    </row>
    <row r="41" spans="2:10" ht="12.6" customHeight="1" x14ac:dyDescent="0.2">
      <c r="B41" s="52"/>
      <c r="C41" s="53"/>
      <c r="D41" s="54">
        <v>35</v>
      </c>
      <c r="E41" s="20" t="s">
        <v>95</v>
      </c>
      <c r="F41" s="21">
        <v>44537</v>
      </c>
      <c r="G41" s="62">
        <v>1469</v>
      </c>
      <c r="H41" s="62">
        <v>1381</v>
      </c>
      <c r="I41" s="62">
        <v>181</v>
      </c>
      <c r="J41" s="62">
        <v>1562</v>
      </c>
    </row>
    <row r="42" spans="2:10" ht="12.6" customHeight="1" x14ac:dyDescent="0.2">
      <c r="B42" s="52"/>
      <c r="C42" s="53"/>
      <c r="D42" s="54">
        <v>36</v>
      </c>
      <c r="E42" s="20" t="s">
        <v>96</v>
      </c>
      <c r="F42" s="21">
        <v>44537</v>
      </c>
      <c r="G42" s="62">
        <v>5605</v>
      </c>
      <c r="H42" s="62">
        <v>773</v>
      </c>
      <c r="I42" s="62">
        <v>872</v>
      </c>
      <c r="J42" s="62">
        <v>1645</v>
      </c>
    </row>
    <row r="43" spans="2:10" ht="12.6" customHeight="1" x14ac:dyDescent="0.2">
      <c r="B43" s="52"/>
      <c r="C43" s="53"/>
      <c r="D43" s="54">
        <v>37</v>
      </c>
      <c r="E43" s="20" t="s">
        <v>97</v>
      </c>
      <c r="F43" s="21">
        <v>44537</v>
      </c>
      <c r="G43" s="62">
        <v>6313</v>
      </c>
      <c r="H43" s="62">
        <v>908</v>
      </c>
      <c r="I43" s="62">
        <v>548</v>
      </c>
      <c r="J43" s="62">
        <v>1456</v>
      </c>
    </row>
    <row r="44" spans="2:10" ht="12.6" customHeight="1" x14ac:dyDescent="0.2">
      <c r="B44" s="52"/>
      <c r="C44" s="53"/>
      <c r="D44" s="54">
        <v>38</v>
      </c>
      <c r="E44" s="20" t="s">
        <v>98</v>
      </c>
      <c r="F44" s="21">
        <v>44537</v>
      </c>
      <c r="G44" s="62">
        <v>421</v>
      </c>
      <c r="H44" s="62">
        <v>502</v>
      </c>
      <c r="I44" s="62">
        <v>323</v>
      </c>
      <c r="J44" s="62">
        <v>825</v>
      </c>
    </row>
    <row r="45" spans="2:10" ht="12.6" customHeight="1" x14ac:dyDescent="0.2">
      <c r="B45" s="52"/>
      <c r="C45" s="53"/>
      <c r="D45" s="54">
        <v>39</v>
      </c>
      <c r="E45" s="20" t="s">
        <v>99</v>
      </c>
      <c r="F45" s="21">
        <v>44537</v>
      </c>
      <c r="G45" s="62">
        <v>719</v>
      </c>
      <c r="H45" s="62">
        <v>491</v>
      </c>
      <c r="I45" s="62">
        <v>917</v>
      </c>
      <c r="J45" s="62">
        <v>1408</v>
      </c>
    </row>
    <row r="46" spans="2:10" ht="12.6" customHeight="1" x14ac:dyDescent="0.2">
      <c r="B46" s="52"/>
      <c r="C46" s="53"/>
      <c r="D46" s="54">
        <v>40</v>
      </c>
      <c r="E46" s="20" t="s">
        <v>100</v>
      </c>
      <c r="F46" s="21">
        <v>44537</v>
      </c>
      <c r="G46" s="62">
        <v>943</v>
      </c>
      <c r="H46" s="62">
        <v>672</v>
      </c>
      <c r="I46" s="62">
        <v>426</v>
      </c>
      <c r="J46" s="62">
        <v>1098</v>
      </c>
    </row>
    <row r="47" spans="2:10" ht="12.6" customHeight="1" x14ac:dyDescent="0.2">
      <c r="B47" s="52"/>
      <c r="C47" s="53"/>
      <c r="D47" s="54">
        <v>41</v>
      </c>
      <c r="E47" s="20" t="s">
        <v>101</v>
      </c>
      <c r="F47" s="21">
        <v>44537</v>
      </c>
      <c r="G47" s="62">
        <v>313</v>
      </c>
      <c r="H47" s="62">
        <v>550</v>
      </c>
      <c r="I47" s="62">
        <v>119</v>
      </c>
      <c r="J47" s="62">
        <v>669</v>
      </c>
    </row>
    <row r="48" spans="2:10" ht="12.6" customHeight="1" x14ac:dyDescent="0.2">
      <c r="B48" s="52"/>
      <c r="C48" s="53"/>
      <c r="D48" s="54">
        <v>42</v>
      </c>
      <c r="E48" s="20" t="s">
        <v>102</v>
      </c>
      <c r="F48" s="21">
        <v>44539</v>
      </c>
      <c r="G48" s="62">
        <v>1603</v>
      </c>
      <c r="H48" s="62">
        <v>685</v>
      </c>
      <c r="I48" s="62">
        <v>1054</v>
      </c>
      <c r="J48" s="62">
        <v>1739</v>
      </c>
    </row>
    <row r="49" spans="2:10" ht="12.6" customHeight="1" x14ac:dyDescent="0.2">
      <c r="B49" s="52"/>
      <c r="C49" s="53"/>
      <c r="D49" s="54">
        <v>43</v>
      </c>
      <c r="E49" s="20" t="s">
        <v>103</v>
      </c>
      <c r="F49" s="21">
        <v>44537</v>
      </c>
      <c r="G49" s="62">
        <v>337</v>
      </c>
      <c r="H49" s="62">
        <v>1379</v>
      </c>
      <c r="I49" s="62">
        <v>153</v>
      </c>
      <c r="J49" s="62">
        <v>1532</v>
      </c>
    </row>
    <row r="50" spans="2:10" ht="12.6" customHeight="1" x14ac:dyDescent="0.2">
      <c r="B50" s="52"/>
      <c r="C50" s="53"/>
      <c r="D50" s="54">
        <v>44</v>
      </c>
      <c r="E50" s="20" t="s">
        <v>104</v>
      </c>
      <c r="F50" s="21">
        <v>44537</v>
      </c>
      <c r="G50" s="62">
        <v>1326</v>
      </c>
      <c r="H50" s="62">
        <v>678</v>
      </c>
      <c r="I50" s="62">
        <v>630</v>
      </c>
      <c r="J50" s="62">
        <v>1308</v>
      </c>
    </row>
    <row r="51" spans="2:10" ht="12.6" customHeight="1" x14ac:dyDescent="0.2">
      <c r="B51" s="52"/>
      <c r="C51" s="53"/>
      <c r="D51" s="54">
        <v>45</v>
      </c>
      <c r="E51" s="20" t="s">
        <v>105</v>
      </c>
      <c r="F51" s="21">
        <v>44537</v>
      </c>
      <c r="G51" s="62">
        <v>499</v>
      </c>
      <c r="H51" s="62">
        <v>0</v>
      </c>
      <c r="I51" s="62">
        <v>881</v>
      </c>
      <c r="J51" s="62">
        <v>881</v>
      </c>
    </row>
    <row r="52" spans="2:10" ht="12.6" customHeight="1" x14ac:dyDescent="0.2">
      <c r="B52" s="52"/>
      <c r="C52" s="53"/>
      <c r="D52" s="54">
        <v>46</v>
      </c>
      <c r="E52" s="20" t="s">
        <v>106</v>
      </c>
      <c r="F52" s="21">
        <v>44539</v>
      </c>
      <c r="G52" s="62">
        <v>1708</v>
      </c>
      <c r="H52" s="62">
        <v>1854</v>
      </c>
      <c r="I52" s="62">
        <v>335</v>
      </c>
      <c r="J52" s="62">
        <v>2189</v>
      </c>
    </row>
    <row r="53" spans="2:10" ht="12.6" customHeight="1" x14ac:dyDescent="0.2">
      <c r="B53" s="52"/>
      <c r="C53" s="53"/>
      <c r="D53" s="54">
        <v>47</v>
      </c>
      <c r="E53" s="20" t="s">
        <v>107</v>
      </c>
      <c r="F53" s="21">
        <v>44539</v>
      </c>
      <c r="G53" s="62">
        <v>1155</v>
      </c>
      <c r="H53" s="62">
        <v>299</v>
      </c>
      <c r="I53" s="62">
        <v>324</v>
      </c>
      <c r="J53" s="62">
        <v>623</v>
      </c>
    </row>
    <row r="54" spans="2:10" ht="12.6" customHeight="1" x14ac:dyDescent="0.2">
      <c r="B54" s="52"/>
      <c r="C54" s="53"/>
      <c r="D54" s="54">
        <v>48</v>
      </c>
      <c r="E54" s="20" t="s">
        <v>108</v>
      </c>
      <c r="F54" s="21">
        <v>44539</v>
      </c>
      <c r="G54" s="62">
        <v>937</v>
      </c>
      <c r="H54" s="62">
        <v>1032</v>
      </c>
      <c r="I54" s="62">
        <v>602</v>
      </c>
      <c r="J54" s="62">
        <v>1634</v>
      </c>
    </row>
    <row r="55" spans="2:10" ht="12.6" customHeight="1" x14ac:dyDescent="0.2">
      <c r="B55" s="52"/>
      <c r="C55" s="53"/>
      <c r="D55" s="54">
        <v>49</v>
      </c>
      <c r="E55" s="20" t="s">
        <v>109</v>
      </c>
      <c r="F55" s="21">
        <v>44539</v>
      </c>
      <c r="G55" s="62">
        <v>918</v>
      </c>
      <c r="H55" s="62">
        <v>0</v>
      </c>
      <c r="I55" s="62">
        <v>1222</v>
      </c>
      <c r="J55" s="62">
        <v>1222</v>
      </c>
    </row>
    <row r="56" spans="2:10" ht="12.6" customHeight="1" x14ac:dyDescent="0.2">
      <c r="B56" s="52"/>
      <c r="C56" s="53"/>
      <c r="D56" s="54">
        <v>50</v>
      </c>
      <c r="E56" s="20" t="s">
        <v>110</v>
      </c>
      <c r="F56" s="21">
        <v>44539</v>
      </c>
      <c r="G56" s="62">
        <v>208</v>
      </c>
      <c r="H56" s="62">
        <v>0</v>
      </c>
      <c r="I56" s="62">
        <v>841</v>
      </c>
      <c r="J56" s="62">
        <v>841</v>
      </c>
    </row>
    <row r="57" spans="2:10" ht="12.6" customHeight="1" x14ac:dyDescent="0.2">
      <c r="B57" s="52"/>
      <c r="C57" s="53"/>
      <c r="D57" s="54">
        <v>51</v>
      </c>
      <c r="E57" s="20" t="s">
        <v>111</v>
      </c>
      <c r="F57" s="21">
        <v>44539</v>
      </c>
      <c r="G57" s="62">
        <v>122</v>
      </c>
      <c r="H57" s="62">
        <v>8</v>
      </c>
      <c r="I57" s="62">
        <v>421</v>
      </c>
      <c r="J57" s="62">
        <v>429</v>
      </c>
    </row>
    <row r="58" spans="2:10" ht="12.6" customHeight="1" x14ac:dyDescent="0.2">
      <c r="B58" s="52"/>
      <c r="C58" s="53"/>
      <c r="D58" s="54">
        <v>52</v>
      </c>
      <c r="E58" s="20" t="s">
        <v>528</v>
      </c>
      <c r="F58" s="21">
        <v>44539</v>
      </c>
      <c r="G58" s="62">
        <v>519</v>
      </c>
      <c r="H58" s="62">
        <v>1121</v>
      </c>
      <c r="I58" s="62">
        <v>85</v>
      </c>
      <c r="J58" s="62">
        <v>1206</v>
      </c>
    </row>
    <row r="59" spans="2:10" ht="12.6" customHeight="1" x14ac:dyDescent="0.2">
      <c r="B59" s="52"/>
      <c r="C59" s="53"/>
      <c r="D59" s="54">
        <v>53</v>
      </c>
      <c r="E59" s="20" t="s">
        <v>112</v>
      </c>
      <c r="F59" s="21">
        <v>44539</v>
      </c>
      <c r="G59" s="62">
        <v>551</v>
      </c>
      <c r="H59" s="62">
        <v>321</v>
      </c>
      <c r="I59" s="62">
        <v>438</v>
      </c>
      <c r="J59" s="62">
        <v>759</v>
      </c>
    </row>
    <row r="60" spans="2:10" ht="12.6" customHeight="1" x14ac:dyDescent="0.2">
      <c r="B60" s="52"/>
      <c r="C60" s="53"/>
      <c r="D60" s="54">
        <v>54</v>
      </c>
      <c r="E60" s="20" t="s">
        <v>113</v>
      </c>
      <c r="F60" s="21">
        <v>44539</v>
      </c>
      <c r="G60" s="62">
        <v>384</v>
      </c>
      <c r="H60" s="62">
        <v>225</v>
      </c>
      <c r="I60" s="62">
        <v>180</v>
      </c>
      <c r="J60" s="62">
        <v>405</v>
      </c>
    </row>
    <row r="61" spans="2:10" ht="12.6" customHeight="1" x14ac:dyDescent="0.2">
      <c r="B61" s="52"/>
      <c r="C61" s="53"/>
      <c r="D61" s="54">
        <v>55</v>
      </c>
      <c r="E61" s="20" t="s">
        <v>114</v>
      </c>
      <c r="F61" s="21">
        <v>44539</v>
      </c>
      <c r="G61" s="62">
        <v>56</v>
      </c>
      <c r="H61" s="62">
        <v>167</v>
      </c>
      <c r="I61" s="62">
        <v>188</v>
      </c>
      <c r="J61" s="62">
        <v>355</v>
      </c>
    </row>
    <row r="62" spans="2:10" ht="12.6" customHeight="1" x14ac:dyDescent="0.2">
      <c r="B62" s="52"/>
      <c r="C62" s="53"/>
      <c r="D62" s="54">
        <v>56</v>
      </c>
      <c r="E62" s="20" t="s">
        <v>115</v>
      </c>
      <c r="F62" s="21">
        <v>44539</v>
      </c>
      <c r="G62" s="62">
        <v>40</v>
      </c>
      <c r="H62" s="62">
        <v>482</v>
      </c>
      <c r="I62" s="62">
        <v>273</v>
      </c>
      <c r="J62" s="62">
        <v>755</v>
      </c>
    </row>
    <row r="63" spans="2:10" ht="12.6" customHeight="1" x14ac:dyDescent="0.2">
      <c r="B63" s="52"/>
      <c r="C63" s="53"/>
      <c r="D63" s="54">
        <v>57</v>
      </c>
      <c r="E63" s="20" t="s">
        <v>116</v>
      </c>
      <c r="F63" s="21">
        <v>44539</v>
      </c>
      <c r="G63" s="62">
        <v>796</v>
      </c>
      <c r="H63" s="62">
        <v>660</v>
      </c>
      <c r="I63" s="62">
        <v>234</v>
      </c>
      <c r="J63" s="62">
        <v>894</v>
      </c>
    </row>
    <row r="64" spans="2:10" ht="12.6" customHeight="1" x14ac:dyDescent="0.2">
      <c r="B64" s="52"/>
      <c r="C64" s="53"/>
      <c r="D64" s="54">
        <v>58</v>
      </c>
      <c r="E64" s="20" t="s">
        <v>117</v>
      </c>
      <c r="F64" s="21">
        <v>44539</v>
      </c>
      <c r="G64" s="62">
        <v>783</v>
      </c>
      <c r="H64" s="62">
        <v>9</v>
      </c>
      <c r="I64" s="62">
        <v>498</v>
      </c>
      <c r="J64" s="62">
        <v>507</v>
      </c>
    </row>
    <row r="65" spans="2:10" ht="12.6" customHeight="1" x14ac:dyDescent="0.2">
      <c r="B65" s="52"/>
      <c r="C65" s="53"/>
      <c r="D65" s="54">
        <v>59</v>
      </c>
      <c r="E65" s="20" t="s">
        <v>118</v>
      </c>
      <c r="F65" s="21">
        <v>44539</v>
      </c>
      <c r="G65" s="62">
        <v>978</v>
      </c>
      <c r="H65" s="62">
        <v>236</v>
      </c>
      <c r="I65" s="62">
        <v>504</v>
      </c>
      <c r="J65" s="62">
        <v>740</v>
      </c>
    </row>
    <row r="66" spans="2:10" ht="12.6" customHeight="1" x14ac:dyDescent="0.2">
      <c r="B66" s="52"/>
      <c r="C66" s="53"/>
      <c r="D66" s="54">
        <v>60</v>
      </c>
      <c r="E66" s="20" t="s">
        <v>119</v>
      </c>
      <c r="F66" s="21">
        <v>44539</v>
      </c>
      <c r="G66" s="62">
        <v>3873</v>
      </c>
      <c r="H66" s="62">
        <v>1131</v>
      </c>
      <c r="I66" s="62">
        <v>1453</v>
      </c>
      <c r="J66" s="62">
        <v>2584</v>
      </c>
    </row>
    <row r="67" spans="2:10" ht="12.6" customHeight="1" x14ac:dyDescent="0.2">
      <c r="B67" s="52"/>
      <c r="C67" s="53"/>
      <c r="D67" s="54">
        <v>61</v>
      </c>
      <c r="E67" s="20" t="s">
        <v>120</v>
      </c>
      <c r="F67" s="21">
        <v>44539</v>
      </c>
      <c r="G67" s="62">
        <v>1251</v>
      </c>
      <c r="H67" s="62">
        <v>329</v>
      </c>
      <c r="I67" s="62">
        <v>530</v>
      </c>
      <c r="J67" s="62">
        <v>859</v>
      </c>
    </row>
    <row r="68" spans="2:10" ht="12.6" customHeight="1" x14ac:dyDescent="0.2">
      <c r="B68" s="52"/>
      <c r="C68" s="53"/>
      <c r="D68" s="54">
        <v>62</v>
      </c>
      <c r="E68" s="20" t="s">
        <v>121</v>
      </c>
      <c r="F68" s="21">
        <v>44539</v>
      </c>
      <c r="G68" s="62">
        <v>692</v>
      </c>
      <c r="H68" s="62">
        <v>1291</v>
      </c>
      <c r="I68" s="62">
        <v>376</v>
      </c>
      <c r="J68" s="62">
        <v>1667</v>
      </c>
    </row>
    <row r="69" spans="2:10" ht="12.6" customHeight="1" x14ac:dyDescent="0.2">
      <c r="B69" s="52"/>
      <c r="C69" s="53"/>
      <c r="D69" s="54">
        <v>64</v>
      </c>
      <c r="E69" s="20" t="s">
        <v>123</v>
      </c>
      <c r="F69" s="21">
        <v>44539</v>
      </c>
      <c r="G69" s="62">
        <v>526</v>
      </c>
      <c r="H69" s="62">
        <v>0</v>
      </c>
      <c r="I69" s="62">
        <v>1334</v>
      </c>
      <c r="J69" s="62">
        <v>1334</v>
      </c>
    </row>
    <row r="70" spans="2:10" ht="12.6" customHeight="1" x14ac:dyDescent="0.2">
      <c r="B70" s="52"/>
      <c r="C70" s="53"/>
      <c r="D70" s="54">
        <v>65</v>
      </c>
      <c r="E70" s="20" t="s">
        <v>124</v>
      </c>
      <c r="F70" s="21">
        <v>44539</v>
      </c>
      <c r="G70" s="62">
        <v>12</v>
      </c>
      <c r="H70" s="62">
        <v>0</v>
      </c>
      <c r="I70" s="62">
        <v>155</v>
      </c>
      <c r="J70" s="62">
        <v>155</v>
      </c>
    </row>
    <row r="71" spans="2:10" ht="12.6" customHeight="1" x14ac:dyDescent="0.2">
      <c r="B71" s="52"/>
      <c r="C71" s="53"/>
      <c r="D71" s="54">
        <v>66</v>
      </c>
      <c r="E71" s="20" t="s">
        <v>125</v>
      </c>
      <c r="F71" s="21">
        <v>44539</v>
      </c>
      <c r="G71" s="62">
        <v>479</v>
      </c>
      <c r="H71" s="62">
        <v>8</v>
      </c>
      <c r="I71" s="62">
        <v>446</v>
      </c>
      <c r="J71" s="62">
        <v>454</v>
      </c>
    </row>
    <row r="72" spans="2:10" ht="12.6" customHeight="1" x14ac:dyDescent="0.2">
      <c r="B72" s="52"/>
      <c r="C72" s="53"/>
      <c r="D72" s="54">
        <v>67</v>
      </c>
      <c r="E72" s="20" t="s">
        <v>126</v>
      </c>
      <c r="F72" s="21">
        <v>44539</v>
      </c>
      <c r="G72" s="62">
        <v>125</v>
      </c>
      <c r="H72" s="62">
        <v>99</v>
      </c>
      <c r="I72" s="62">
        <v>25</v>
      </c>
      <c r="J72" s="62">
        <v>124</v>
      </c>
    </row>
    <row r="73" spans="2:10" ht="12.6" customHeight="1" x14ac:dyDescent="0.2">
      <c r="B73" s="52"/>
      <c r="C73" s="53"/>
      <c r="D73" s="54">
        <v>68</v>
      </c>
      <c r="E73" s="20" t="s">
        <v>127</v>
      </c>
      <c r="F73" s="21">
        <v>44539</v>
      </c>
      <c r="G73" s="62">
        <v>305</v>
      </c>
      <c r="H73" s="62">
        <v>106</v>
      </c>
      <c r="I73" s="62">
        <v>579</v>
      </c>
      <c r="J73" s="62">
        <v>685</v>
      </c>
    </row>
    <row r="74" spans="2:10" ht="12.6" customHeight="1" x14ac:dyDescent="0.2">
      <c r="B74" s="52"/>
      <c r="C74" s="53"/>
      <c r="D74" s="54">
        <v>69</v>
      </c>
      <c r="E74" s="20" t="s">
        <v>128</v>
      </c>
      <c r="F74" s="21">
        <v>44539</v>
      </c>
      <c r="G74" s="62">
        <v>340</v>
      </c>
      <c r="H74" s="62">
        <v>159</v>
      </c>
      <c r="I74" s="62">
        <v>415</v>
      </c>
      <c r="J74" s="62">
        <v>574</v>
      </c>
    </row>
    <row r="75" spans="2:10" ht="12.6" customHeight="1" x14ac:dyDescent="0.2">
      <c r="B75" s="52"/>
      <c r="C75" s="53"/>
      <c r="D75" s="54">
        <v>70</v>
      </c>
      <c r="E75" s="20" t="s">
        <v>129</v>
      </c>
      <c r="F75" s="21">
        <v>44539</v>
      </c>
      <c r="G75" s="62">
        <v>756</v>
      </c>
      <c r="H75" s="62">
        <v>0</v>
      </c>
      <c r="I75" s="62">
        <v>1005</v>
      </c>
      <c r="J75" s="62">
        <v>1005</v>
      </c>
    </row>
    <row r="76" spans="2:10" ht="12.6" customHeight="1" x14ac:dyDescent="0.2">
      <c r="B76" s="52"/>
      <c r="C76" s="53"/>
      <c r="D76" s="54">
        <v>71</v>
      </c>
      <c r="E76" s="20" t="s">
        <v>130</v>
      </c>
      <c r="F76" s="21">
        <v>44539</v>
      </c>
      <c r="G76" s="62">
        <v>160</v>
      </c>
      <c r="H76" s="62">
        <v>326</v>
      </c>
      <c r="I76" s="62">
        <v>38</v>
      </c>
      <c r="J76" s="62">
        <v>364</v>
      </c>
    </row>
    <row r="77" spans="2:10" ht="12.6" customHeight="1" x14ac:dyDescent="0.2">
      <c r="B77" s="52"/>
      <c r="C77" s="53"/>
      <c r="D77" s="54">
        <v>72</v>
      </c>
      <c r="E77" s="20" t="s">
        <v>131</v>
      </c>
      <c r="F77" s="21">
        <v>44539</v>
      </c>
      <c r="G77" s="62">
        <v>85</v>
      </c>
      <c r="H77" s="62">
        <v>0</v>
      </c>
      <c r="I77" s="62">
        <v>278</v>
      </c>
      <c r="J77" s="62">
        <v>278</v>
      </c>
    </row>
    <row r="78" spans="2:10" ht="12.6" customHeight="1" x14ac:dyDescent="0.2">
      <c r="B78" s="52"/>
      <c r="C78" s="53"/>
      <c r="D78" s="54">
        <v>74</v>
      </c>
      <c r="E78" s="20" t="s">
        <v>133</v>
      </c>
      <c r="F78" s="21">
        <v>44539</v>
      </c>
      <c r="G78" s="62">
        <v>22</v>
      </c>
      <c r="H78" s="62">
        <v>0</v>
      </c>
      <c r="I78" s="62">
        <v>36</v>
      </c>
      <c r="J78" s="62">
        <v>36</v>
      </c>
    </row>
    <row r="79" spans="2:10" ht="12.6" customHeight="1" x14ac:dyDescent="0.2">
      <c r="B79" s="52"/>
      <c r="C79" s="53"/>
      <c r="D79" s="54">
        <v>75</v>
      </c>
      <c r="E79" s="20" t="s">
        <v>134</v>
      </c>
      <c r="F79" s="21">
        <v>44539</v>
      </c>
      <c r="G79" s="62">
        <v>145</v>
      </c>
      <c r="H79" s="62">
        <v>0</v>
      </c>
      <c r="I79" s="62">
        <v>199</v>
      </c>
      <c r="J79" s="62">
        <v>199</v>
      </c>
    </row>
    <row r="80" spans="2:10" ht="12.6" customHeight="1" x14ac:dyDescent="0.2">
      <c r="B80" s="52"/>
      <c r="C80" s="53"/>
      <c r="D80" s="54">
        <v>77</v>
      </c>
      <c r="E80" s="20" t="s">
        <v>136</v>
      </c>
      <c r="F80" s="21">
        <v>44539</v>
      </c>
      <c r="G80" s="62">
        <v>13</v>
      </c>
      <c r="H80" s="62">
        <v>0</v>
      </c>
      <c r="I80" s="62">
        <v>80</v>
      </c>
      <c r="J80" s="62">
        <v>80</v>
      </c>
    </row>
    <row r="81" spans="2:10" ht="12.6" customHeight="1" x14ac:dyDescent="0.2">
      <c r="B81" s="52"/>
      <c r="C81" s="53"/>
      <c r="D81" s="54">
        <v>78</v>
      </c>
      <c r="E81" s="20" t="s">
        <v>137</v>
      </c>
      <c r="F81" s="21">
        <v>44539</v>
      </c>
      <c r="G81" s="62">
        <v>313</v>
      </c>
      <c r="H81" s="62">
        <v>381</v>
      </c>
      <c r="I81" s="62">
        <v>68</v>
      </c>
      <c r="J81" s="62">
        <v>449</v>
      </c>
    </row>
    <row r="82" spans="2:10" ht="12.6" customHeight="1" x14ac:dyDescent="0.2">
      <c r="B82" s="52"/>
      <c r="C82" s="53"/>
      <c r="D82" s="54">
        <v>80</v>
      </c>
      <c r="E82" s="20" t="s">
        <v>139</v>
      </c>
      <c r="F82" s="21">
        <v>44539</v>
      </c>
      <c r="G82" s="62">
        <v>30</v>
      </c>
      <c r="H82" s="62">
        <v>0</v>
      </c>
      <c r="I82" s="62">
        <v>172</v>
      </c>
      <c r="J82" s="62">
        <v>172</v>
      </c>
    </row>
    <row r="83" spans="2:10" ht="12.6" customHeight="1" x14ac:dyDescent="0.2">
      <c r="B83" s="52"/>
      <c r="C83" s="53"/>
      <c r="D83" s="54">
        <v>81</v>
      </c>
      <c r="E83" s="20" t="s">
        <v>140</v>
      </c>
      <c r="F83" s="21">
        <v>44537</v>
      </c>
      <c r="G83" s="62">
        <v>345</v>
      </c>
      <c r="H83" s="62">
        <v>98</v>
      </c>
      <c r="I83" s="62">
        <v>273</v>
      </c>
      <c r="J83" s="62">
        <v>371</v>
      </c>
    </row>
    <row r="84" spans="2:10" ht="12.6" customHeight="1" x14ac:dyDescent="0.2">
      <c r="B84" s="52"/>
      <c r="C84" s="53"/>
      <c r="D84" s="54">
        <v>83</v>
      </c>
      <c r="E84" s="20" t="s">
        <v>142</v>
      </c>
      <c r="F84" s="21">
        <v>44537</v>
      </c>
      <c r="G84" s="62">
        <v>114</v>
      </c>
      <c r="H84" s="62">
        <v>0</v>
      </c>
      <c r="I84" s="62">
        <v>257</v>
      </c>
      <c r="J84" s="62">
        <v>257</v>
      </c>
    </row>
    <row r="85" spans="2:10" ht="12.6" customHeight="1" x14ac:dyDescent="0.2">
      <c r="B85" s="52"/>
      <c r="C85" s="53"/>
      <c r="D85" s="54">
        <v>84</v>
      </c>
      <c r="E85" s="20" t="s">
        <v>143</v>
      </c>
      <c r="F85" s="21">
        <v>44537</v>
      </c>
      <c r="G85" s="62">
        <v>226</v>
      </c>
      <c r="H85" s="62">
        <v>420</v>
      </c>
      <c r="I85" s="62">
        <v>106</v>
      </c>
      <c r="J85" s="62">
        <v>526</v>
      </c>
    </row>
    <row r="86" spans="2:10" ht="12.6" customHeight="1" x14ac:dyDescent="0.2">
      <c r="B86" s="52"/>
      <c r="C86" s="53"/>
      <c r="D86" s="54">
        <v>85</v>
      </c>
      <c r="E86" s="20" t="s">
        <v>144</v>
      </c>
      <c r="F86" s="21">
        <v>44537</v>
      </c>
      <c r="G86" s="62">
        <v>330</v>
      </c>
      <c r="H86" s="62">
        <v>475</v>
      </c>
      <c r="I86" s="62">
        <v>364</v>
      </c>
      <c r="J86" s="62">
        <v>839</v>
      </c>
    </row>
    <row r="87" spans="2:10" ht="12.6" customHeight="1" x14ac:dyDescent="0.2">
      <c r="B87" s="52"/>
      <c r="C87" s="53"/>
      <c r="D87" s="54">
        <v>87</v>
      </c>
      <c r="E87" s="20" t="s">
        <v>146</v>
      </c>
      <c r="F87" s="21">
        <v>44537</v>
      </c>
      <c r="G87" s="62">
        <v>735</v>
      </c>
      <c r="H87" s="62">
        <v>243</v>
      </c>
      <c r="I87" s="62">
        <v>650</v>
      </c>
      <c r="J87" s="62">
        <v>893</v>
      </c>
    </row>
    <row r="88" spans="2:10" ht="12.6" customHeight="1" x14ac:dyDescent="0.2">
      <c r="B88" s="52"/>
      <c r="C88" s="53"/>
      <c r="D88" s="54">
        <v>88</v>
      </c>
      <c r="E88" s="20" t="s">
        <v>147</v>
      </c>
      <c r="F88" s="21">
        <v>44537</v>
      </c>
      <c r="G88" s="62">
        <v>207</v>
      </c>
      <c r="H88" s="62">
        <v>458</v>
      </c>
      <c r="I88" s="62">
        <v>126</v>
      </c>
      <c r="J88" s="62">
        <v>584</v>
      </c>
    </row>
    <row r="89" spans="2:10" ht="12.6" customHeight="1" x14ac:dyDescent="0.2">
      <c r="B89" s="52"/>
      <c r="C89" s="53"/>
      <c r="D89" s="54">
        <v>89</v>
      </c>
      <c r="E89" s="20" t="s">
        <v>148</v>
      </c>
      <c r="F89" s="21">
        <v>44537</v>
      </c>
      <c r="G89" s="62">
        <v>317</v>
      </c>
      <c r="H89" s="62">
        <v>71</v>
      </c>
      <c r="I89" s="62">
        <v>321</v>
      </c>
      <c r="J89" s="62">
        <v>392</v>
      </c>
    </row>
    <row r="90" spans="2:10" ht="12.6" customHeight="1" x14ac:dyDescent="0.2">
      <c r="B90" s="52"/>
      <c r="C90" s="53"/>
      <c r="D90" s="54">
        <v>90</v>
      </c>
      <c r="E90" s="20" t="s">
        <v>149</v>
      </c>
      <c r="F90" s="21">
        <v>44537</v>
      </c>
      <c r="G90" s="62">
        <v>807</v>
      </c>
      <c r="H90" s="62">
        <v>585</v>
      </c>
      <c r="I90" s="62">
        <v>541</v>
      </c>
      <c r="J90" s="62">
        <v>1126</v>
      </c>
    </row>
    <row r="91" spans="2:10" ht="12.6" customHeight="1" x14ac:dyDescent="0.2">
      <c r="B91" s="52"/>
      <c r="C91" s="53"/>
      <c r="D91" s="54">
        <v>91</v>
      </c>
      <c r="E91" s="20" t="s">
        <v>150</v>
      </c>
      <c r="F91" s="21">
        <v>44539</v>
      </c>
      <c r="G91" s="62">
        <v>327</v>
      </c>
      <c r="H91" s="62">
        <v>139</v>
      </c>
      <c r="I91" s="62">
        <v>284</v>
      </c>
      <c r="J91" s="62">
        <v>423</v>
      </c>
    </row>
    <row r="92" spans="2:10" ht="12.6" customHeight="1" x14ac:dyDescent="0.2">
      <c r="B92" s="52"/>
      <c r="C92" s="53"/>
      <c r="D92" s="54">
        <v>93</v>
      </c>
      <c r="E92" s="20" t="s">
        <v>152</v>
      </c>
      <c r="F92" s="21">
        <v>44537</v>
      </c>
      <c r="G92" s="62">
        <v>2591</v>
      </c>
      <c r="H92" s="62">
        <v>0</v>
      </c>
      <c r="I92" s="62">
        <v>1578</v>
      </c>
      <c r="J92" s="62">
        <v>1578</v>
      </c>
    </row>
    <row r="93" spans="2:10" ht="12.6" customHeight="1" x14ac:dyDescent="0.2">
      <c r="B93" s="52"/>
      <c r="C93" s="53"/>
      <c r="D93" s="54">
        <v>94</v>
      </c>
      <c r="E93" s="20" t="s">
        <v>153</v>
      </c>
      <c r="F93" s="21">
        <v>44537</v>
      </c>
      <c r="G93" s="62">
        <v>281</v>
      </c>
      <c r="H93" s="62">
        <v>229</v>
      </c>
      <c r="I93" s="62">
        <v>188</v>
      </c>
      <c r="J93" s="62">
        <v>417</v>
      </c>
    </row>
    <row r="94" spans="2:10" ht="12.6" customHeight="1" x14ac:dyDescent="0.2">
      <c r="B94" s="52"/>
      <c r="C94" s="53"/>
      <c r="D94" s="54">
        <v>95</v>
      </c>
      <c r="E94" s="20" t="s">
        <v>154</v>
      </c>
      <c r="F94" s="21">
        <v>44539</v>
      </c>
      <c r="G94" s="62">
        <v>1683</v>
      </c>
      <c r="H94" s="62">
        <v>0</v>
      </c>
      <c r="I94" s="62">
        <v>2017</v>
      </c>
      <c r="J94" s="62">
        <v>2017</v>
      </c>
    </row>
    <row r="95" spans="2:10" ht="12.6" customHeight="1" x14ac:dyDescent="0.2">
      <c r="B95" s="52"/>
      <c r="C95" s="53"/>
      <c r="D95" s="54">
        <v>97</v>
      </c>
      <c r="E95" s="20" t="s">
        <v>156</v>
      </c>
      <c r="F95" s="21">
        <v>44539</v>
      </c>
      <c r="G95" s="62">
        <v>5</v>
      </c>
      <c r="H95" s="62">
        <v>0</v>
      </c>
      <c r="I95" s="62">
        <v>158</v>
      </c>
      <c r="J95" s="62">
        <v>158</v>
      </c>
    </row>
    <row r="96" spans="2:10" ht="12.6" customHeight="1" x14ac:dyDescent="0.2">
      <c r="B96" s="52"/>
      <c r="C96" s="58"/>
      <c r="D96" s="54">
        <v>99</v>
      </c>
      <c r="E96" s="20" t="s">
        <v>158</v>
      </c>
      <c r="F96" s="21">
        <v>44537</v>
      </c>
      <c r="G96" s="62">
        <v>532</v>
      </c>
      <c r="H96" s="62">
        <v>0</v>
      </c>
      <c r="I96" s="62">
        <v>664</v>
      </c>
      <c r="J96" s="62">
        <v>664</v>
      </c>
    </row>
    <row r="97" spans="2:10" ht="12.6" customHeight="1" x14ac:dyDescent="0.2">
      <c r="B97" s="52"/>
      <c r="C97" s="58"/>
      <c r="D97" s="54">
        <v>100</v>
      </c>
      <c r="E97" s="20" t="s">
        <v>159</v>
      </c>
      <c r="F97" s="21">
        <v>44537</v>
      </c>
      <c r="G97" s="62">
        <v>292</v>
      </c>
      <c r="H97" s="62">
        <v>117</v>
      </c>
      <c r="I97" s="62">
        <v>415</v>
      </c>
      <c r="J97" s="62">
        <v>532</v>
      </c>
    </row>
    <row r="98" spans="2:10" ht="12.6" customHeight="1" x14ac:dyDescent="0.2">
      <c r="B98" s="52"/>
      <c r="C98" s="58"/>
      <c r="D98" s="54">
        <v>101</v>
      </c>
      <c r="E98" s="20" t="s">
        <v>510</v>
      </c>
      <c r="F98" s="21">
        <v>44537</v>
      </c>
      <c r="G98" s="62">
        <v>463</v>
      </c>
      <c r="H98" s="62">
        <v>893</v>
      </c>
      <c r="I98" s="62">
        <v>107</v>
      </c>
      <c r="J98" s="62">
        <v>1000</v>
      </c>
    </row>
    <row r="99" spans="2:10" ht="12.6" customHeight="1" x14ac:dyDescent="0.2">
      <c r="B99" s="52"/>
      <c r="C99" s="58"/>
      <c r="D99" s="54">
        <v>102</v>
      </c>
      <c r="E99" s="20" t="s">
        <v>511</v>
      </c>
      <c r="F99" s="21">
        <v>44539</v>
      </c>
      <c r="G99" s="62">
        <v>104</v>
      </c>
      <c r="H99" s="62">
        <v>219</v>
      </c>
      <c r="I99" s="62">
        <v>3</v>
      </c>
      <c r="J99" s="62">
        <v>222</v>
      </c>
    </row>
    <row r="100" spans="2:10" ht="12.6" customHeight="1" x14ac:dyDescent="0.2">
      <c r="B100" s="52"/>
      <c r="C100" s="58"/>
      <c r="D100" s="54">
        <v>103</v>
      </c>
      <c r="E100" s="20" t="s">
        <v>512</v>
      </c>
      <c r="F100" s="21">
        <v>44539</v>
      </c>
      <c r="G100" s="62">
        <v>546</v>
      </c>
      <c r="H100" s="62">
        <v>288</v>
      </c>
      <c r="I100" s="62">
        <v>341</v>
      </c>
      <c r="J100" s="62">
        <v>629</v>
      </c>
    </row>
    <row r="101" spans="2:10" ht="12.6" customHeight="1" x14ac:dyDescent="0.2">
      <c r="B101" s="52"/>
      <c r="C101" s="58"/>
      <c r="D101" s="54">
        <v>104</v>
      </c>
      <c r="E101" s="20" t="s">
        <v>513</v>
      </c>
      <c r="F101" s="21">
        <v>44537</v>
      </c>
      <c r="G101" s="62">
        <v>205</v>
      </c>
      <c r="H101" s="62">
        <v>554</v>
      </c>
      <c r="I101" s="62">
        <v>267</v>
      </c>
      <c r="J101" s="62">
        <v>821</v>
      </c>
    </row>
    <row r="102" spans="2:10" ht="12.6" customHeight="1" x14ac:dyDescent="0.2">
      <c r="B102" s="52"/>
      <c r="C102" s="58"/>
      <c r="D102" s="54">
        <v>105</v>
      </c>
      <c r="E102" s="20" t="s">
        <v>514</v>
      </c>
      <c r="F102" s="21">
        <v>44537</v>
      </c>
      <c r="G102" s="62">
        <v>313</v>
      </c>
      <c r="H102" s="62">
        <v>1251</v>
      </c>
      <c r="I102" s="62">
        <v>121</v>
      </c>
      <c r="J102" s="62">
        <v>1372</v>
      </c>
    </row>
    <row r="103" spans="2:10" ht="12.6" customHeight="1" x14ac:dyDescent="0.2">
      <c r="B103" s="52"/>
      <c r="C103" s="58"/>
      <c r="D103" s="54">
        <v>106</v>
      </c>
      <c r="E103" s="20" t="s">
        <v>515</v>
      </c>
      <c r="F103" s="21">
        <v>44539</v>
      </c>
      <c r="G103" s="62">
        <v>527</v>
      </c>
      <c r="H103" s="62">
        <v>233</v>
      </c>
      <c r="I103" s="62">
        <v>98</v>
      </c>
      <c r="J103" s="62">
        <v>331</v>
      </c>
    </row>
    <row r="104" spans="2:10" ht="12.6" customHeight="1" x14ac:dyDescent="0.2">
      <c r="B104" s="52"/>
      <c r="C104" s="58"/>
      <c r="D104" s="54">
        <v>107</v>
      </c>
      <c r="E104" s="20" t="s">
        <v>516</v>
      </c>
      <c r="F104" s="21">
        <v>44537</v>
      </c>
      <c r="G104" s="62">
        <v>314</v>
      </c>
      <c r="H104" s="62">
        <v>523</v>
      </c>
      <c r="I104" s="62">
        <v>87</v>
      </c>
      <c r="J104" s="62">
        <v>610</v>
      </c>
    </row>
    <row r="105" spans="2:10" ht="12.6" customHeight="1" x14ac:dyDescent="0.2">
      <c r="B105" s="52"/>
      <c r="C105" s="58"/>
      <c r="D105" s="54">
        <v>108</v>
      </c>
      <c r="E105" s="20" t="s">
        <v>517</v>
      </c>
      <c r="F105" s="21">
        <v>44537</v>
      </c>
      <c r="G105" s="62">
        <v>288</v>
      </c>
      <c r="H105" s="62">
        <v>1213</v>
      </c>
      <c r="I105" s="62">
        <v>78</v>
      </c>
      <c r="J105" s="62">
        <v>1291</v>
      </c>
    </row>
    <row r="106" spans="2:10" ht="12.6" customHeight="1" x14ac:dyDescent="0.2">
      <c r="B106" s="52"/>
      <c r="C106" s="58"/>
      <c r="D106" s="54">
        <v>109</v>
      </c>
      <c r="E106" s="20" t="s">
        <v>518</v>
      </c>
      <c r="F106" s="21">
        <v>44537</v>
      </c>
      <c r="G106" s="62">
        <v>894</v>
      </c>
      <c r="H106" s="62">
        <v>1883</v>
      </c>
      <c r="I106" s="62">
        <v>104</v>
      </c>
      <c r="J106" s="62">
        <v>1987</v>
      </c>
    </row>
    <row r="107" spans="2:10" ht="12.6" customHeight="1" x14ac:dyDescent="0.2">
      <c r="B107" s="52"/>
      <c r="C107" s="58"/>
      <c r="D107" s="54">
        <v>111</v>
      </c>
      <c r="E107" s="20" t="s">
        <v>519</v>
      </c>
      <c r="F107" s="21">
        <v>44609</v>
      </c>
      <c r="G107" s="62">
        <v>70</v>
      </c>
      <c r="H107" s="62">
        <v>37</v>
      </c>
      <c r="I107" s="62">
        <v>23</v>
      </c>
      <c r="J107" s="62">
        <v>60</v>
      </c>
    </row>
    <row r="108" spans="2:10" ht="12.6" customHeight="1" x14ac:dyDescent="0.2">
      <c r="B108" s="52"/>
      <c r="C108" s="58"/>
      <c r="D108" s="54">
        <v>112</v>
      </c>
      <c r="E108" s="20" t="s">
        <v>520</v>
      </c>
      <c r="F108" s="21">
        <v>44609</v>
      </c>
      <c r="G108" s="62">
        <v>33</v>
      </c>
      <c r="H108" s="62" t="s">
        <v>529</v>
      </c>
      <c r="I108" s="62">
        <v>38</v>
      </c>
      <c r="J108" s="62">
        <v>38</v>
      </c>
    </row>
    <row r="109" spans="2:10" ht="12.6" customHeight="1" x14ac:dyDescent="0.2">
      <c r="B109" s="52"/>
      <c r="C109" s="58"/>
      <c r="D109" s="54">
        <v>113</v>
      </c>
      <c r="E109" s="20" t="s">
        <v>521</v>
      </c>
      <c r="F109" s="21">
        <v>44609</v>
      </c>
      <c r="G109" s="62">
        <v>117</v>
      </c>
      <c r="H109" s="62">
        <v>370</v>
      </c>
      <c r="I109" s="62">
        <v>39</v>
      </c>
      <c r="J109" s="62">
        <v>409</v>
      </c>
    </row>
    <row r="110" spans="2:10" ht="12.6" customHeight="1" x14ac:dyDescent="0.2">
      <c r="B110" s="52"/>
      <c r="C110" s="58"/>
      <c r="D110" s="54">
        <v>121</v>
      </c>
      <c r="E110" s="20" t="s">
        <v>522</v>
      </c>
      <c r="F110" s="21">
        <v>44609</v>
      </c>
      <c r="G110" s="62">
        <v>1768</v>
      </c>
      <c r="H110" s="62">
        <v>650</v>
      </c>
      <c r="I110" s="62">
        <v>66</v>
      </c>
      <c r="J110" s="62">
        <v>716</v>
      </c>
    </row>
    <row r="111" spans="2:10" ht="12.6" customHeight="1" x14ac:dyDescent="0.2">
      <c r="B111" s="52"/>
      <c r="C111" s="58"/>
      <c r="D111" s="54">
        <v>122</v>
      </c>
      <c r="E111" s="20" t="s">
        <v>523</v>
      </c>
      <c r="F111" s="21">
        <v>44609</v>
      </c>
      <c r="G111" s="62">
        <v>1666</v>
      </c>
      <c r="H111" s="62">
        <v>1051</v>
      </c>
      <c r="I111" s="62">
        <v>198</v>
      </c>
      <c r="J111" s="62">
        <v>1249</v>
      </c>
    </row>
    <row r="112" spans="2:10" ht="12.6" customHeight="1" x14ac:dyDescent="0.2">
      <c r="B112" s="52"/>
      <c r="C112" s="58"/>
      <c r="D112" s="54">
        <v>124</v>
      </c>
      <c r="E112" s="20" t="s">
        <v>524</v>
      </c>
      <c r="F112" s="21">
        <v>44609</v>
      </c>
      <c r="G112" s="62">
        <v>303</v>
      </c>
      <c r="H112" s="62">
        <v>278</v>
      </c>
      <c r="I112" s="62">
        <v>397</v>
      </c>
      <c r="J112" s="62">
        <v>675</v>
      </c>
    </row>
    <row r="113" spans="2:10" ht="12.6" customHeight="1" x14ac:dyDescent="0.2">
      <c r="B113" s="52"/>
      <c r="C113" s="58"/>
      <c r="D113" s="54">
        <v>125</v>
      </c>
      <c r="E113" s="20" t="s">
        <v>525</v>
      </c>
      <c r="F113" s="21">
        <v>44609</v>
      </c>
      <c r="G113" s="62">
        <v>229</v>
      </c>
      <c r="H113" s="62">
        <v>247</v>
      </c>
      <c r="I113" s="62">
        <v>100</v>
      </c>
      <c r="J113" s="62">
        <v>347</v>
      </c>
    </row>
    <row r="114" spans="2:10" ht="12.6" customHeight="1" x14ac:dyDescent="0.2">
      <c r="B114" s="52"/>
      <c r="C114" s="58"/>
      <c r="D114" s="54">
        <v>128</v>
      </c>
      <c r="E114" s="20" t="s">
        <v>526</v>
      </c>
      <c r="F114" s="21">
        <v>44609</v>
      </c>
      <c r="G114" s="62">
        <v>350</v>
      </c>
      <c r="H114" s="62">
        <v>321</v>
      </c>
      <c r="I114" s="62">
        <v>284</v>
      </c>
      <c r="J114" s="62">
        <v>605</v>
      </c>
    </row>
    <row r="115" spans="2:10" ht="12.6" customHeight="1" x14ac:dyDescent="0.2">
      <c r="B115" s="52"/>
      <c r="C115" s="58"/>
      <c r="D115" s="54">
        <v>129</v>
      </c>
      <c r="E115" s="20" t="s">
        <v>527</v>
      </c>
      <c r="F115" s="21">
        <v>44609</v>
      </c>
      <c r="G115" s="62">
        <v>1111</v>
      </c>
      <c r="H115" s="62">
        <v>741</v>
      </c>
      <c r="I115" s="62">
        <v>1008</v>
      </c>
      <c r="J115" s="62">
        <v>1749</v>
      </c>
    </row>
  </sheetData>
  <mergeCells count="16">
    <mergeCell ref="B1:D2"/>
    <mergeCell ref="B3:E3"/>
    <mergeCell ref="F3:J4"/>
    <mergeCell ref="B4:C5"/>
    <mergeCell ref="D4:E5"/>
    <mergeCell ref="F5:F9"/>
    <mergeCell ref="G5:J5"/>
    <mergeCell ref="B6:B9"/>
    <mergeCell ref="C6:C9"/>
    <mergeCell ref="D6:D9"/>
    <mergeCell ref="E6:E9"/>
    <mergeCell ref="I7:I8"/>
    <mergeCell ref="J7:J8"/>
    <mergeCell ref="G6:J6"/>
    <mergeCell ref="G7:G8"/>
    <mergeCell ref="H7:H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BC8EDE"/>
  </sheetPr>
  <dimension ref="A1:J14"/>
  <sheetViews>
    <sheetView showZeros="0" view="pageBreakPreview" zoomScaleNormal="100" zoomScaleSheetLayoutView="100" workbookViewId="0">
      <selection activeCell="F37" sqref="F37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13" t="s">
        <v>160</v>
      </c>
      <c r="C3" s="211"/>
      <c r="D3" s="211"/>
      <c r="E3" s="211"/>
      <c r="F3" s="214" t="s">
        <v>161</v>
      </c>
      <c r="G3" s="215"/>
      <c r="H3" s="215"/>
      <c r="I3" s="215"/>
      <c r="J3" s="216"/>
    </row>
    <row r="4" spans="1:10" s="48" customFormat="1" ht="12.9" customHeight="1" x14ac:dyDescent="0.2">
      <c r="B4" s="209" t="s">
        <v>162</v>
      </c>
      <c r="C4" s="210"/>
      <c r="D4" s="207" t="s">
        <v>163</v>
      </c>
      <c r="E4" s="211"/>
      <c r="F4" s="217"/>
      <c r="G4" s="218"/>
      <c r="H4" s="218"/>
      <c r="I4" s="218"/>
      <c r="J4" s="219"/>
    </row>
    <row r="5" spans="1:10" s="48" customFormat="1" ht="12.9" customHeight="1" x14ac:dyDescent="0.2">
      <c r="B5" s="210"/>
      <c r="C5" s="210"/>
      <c r="D5" s="211"/>
      <c r="E5" s="211"/>
      <c r="F5" s="207" t="s">
        <v>164</v>
      </c>
      <c r="G5" s="206" t="s">
        <v>165</v>
      </c>
      <c r="H5" s="212"/>
      <c r="I5" s="212"/>
      <c r="J5" s="212"/>
    </row>
    <row r="6" spans="1:10" s="48" customFormat="1" ht="12.9" customHeight="1" x14ac:dyDescent="0.2">
      <c r="B6" s="220" t="s">
        <v>370</v>
      </c>
      <c r="C6" s="207" t="s">
        <v>371</v>
      </c>
      <c r="D6" s="208" t="s">
        <v>166</v>
      </c>
      <c r="E6" s="207" t="s">
        <v>167</v>
      </c>
      <c r="F6" s="207"/>
      <c r="G6" s="212" t="s">
        <v>168</v>
      </c>
      <c r="H6" s="212"/>
      <c r="I6" s="212"/>
      <c r="J6" s="211"/>
    </row>
    <row r="7" spans="1:10" s="48" customFormat="1" ht="12.9" customHeight="1" x14ac:dyDescent="0.2">
      <c r="B7" s="221"/>
      <c r="C7" s="222"/>
      <c r="D7" s="223"/>
      <c r="E7" s="222"/>
      <c r="F7" s="207"/>
      <c r="G7" s="206" t="s">
        <v>169</v>
      </c>
      <c r="H7" s="206" t="s">
        <v>170</v>
      </c>
      <c r="I7" s="206" t="s">
        <v>171</v>
      </c>
      <c r="J7" s="206" t="s">
        <v>172</v>
      </c>
    </row>
    <row r="8" spans="1:10" s="48" customFormat="1" ht="12.9" customHeight="1" x14ac:dyDescent="0.2">
      <c r="B8" s="221"/>
      <c r="C8" s="222"/>
      <c r="D8" s="223"/>
      <c r="E8" s="222"/>
      <c r="F8" s="207"/>
      <c r="G8" s="207"/>
      <c r="H8" s="208"/>
      <c r="I8" s="208"/>
      <c r="J8" s="208"/>
    </row>
    <row r="9" spans="1:10" s="48" customFormat="1" ht="12.9" customHeight="1" x14ac:dyDescent="0.2">
      <c r="B9" s="221"/>
      <c r="C9" s="222"/>
      <c r="D9" s="223"/>
      <c r="E9" s="222"/>
      <c r="F9" s="207"/>
      <c r="G9" s="18" t="s">
        <v>173</v>
      </c>
      <c r="H9" s="18" t="s">
        <v>174</v>
      </c>
      <c r="I9" s="18" t="s">
        <v>174</v>
      </c>
      <c r="J9" s="18" t="s">
        <v>175</v>
      </c>
    </row>
    <row r="10" spans="1:10" ht="12.9" customHeight="1" x14ac:dyDescent="0.2">
      <c r="B10" s="179">
        <v>122</v>
      </c>
      <c r="C10" s="182" t="s">
        <v>8</v>
      </c>
      <c r="D10" s="19">
        <v>14020</v>
      </c>
      <c r="E10" s="20" t="s">
        <v>193</v>
      </c>
      <c r="F10" s="21" t="s">
        <v>531</v>
      </c>
      <c r="G10" s="22">
        <v>21</v>
      </c>
      <c r="H10" s="22">
        <v>37</v>
      </c>
      <c r="I10" s="22">
        <v>3</v>
      </c>
      <c r="J10" s="22">
        <v>40</v>
      </c>
    </row>
    <row r="11" spans="1:10" ht="12.9" customHeight="1" x14ac:dyDescent="0.2">
      <c r="B11" s="185"/>
      <c r="C11" s="183"/>
      <c r="D11" s="19">
        <v>14030</v>
      </c>
      <c r="E11" s="20" t="s">
        <v>195</v>
      </c>
      <c r="F11" s="21" t="s">
        <v>531</v>
      </c>
      <c r="G11" s="22">
        <v>116</v>
      </c>
      <c r="H11" s="22">
        <v>131</v>
      </c>
      <c r="I11" s="22">
        <v>16</v>
      </c>
      <c r="J11" s="22">
        <v>147</v>
      </c>
    </row>
    <row r="12" spans="1:10" ht="12.9" customHeight="1" x14ac:dyDescent="0.2">
      <c r="B12" s="185"/>
      <c r="C12" s="183"/>
      <c r="D12" s="19">
        <v>14050</v>
      </c>
      <c r="E12" s="20" t="s">
        <v>196</v>
      </c>
      <c r="F12" s="21" t="s">
        <v>532</v>
      </c>
      <c r="G12" s="22">
        <v>36</v>
      </c>
      <c r="H12" s="22">
        <v>443</v>
      </c>
      <c r="I12" s="22">
        <v>39</v>
      </c>
      <c r="J12" s="22">
        <v>482</v>
      </c>
    </row>
    <row r="13" spans="1:10" ht="12.9" customHeight="1" x14ac:dyDescent="0.2">
      <c r="B13" s="185"/>
      <c r="C13" s="183"/>
      <c r="D13" s="19">
        <v>14080</v>
      </c>
      <c r="E13" s="20" t="s">
        <v>199</v>
      </c>
      <c r="F13" s="21" t="s">
        <v>531</v>
      </c>
      <c r="G13" s="22">
        <v>379</v>
      </c>
      <c r="H13" s="22">
        <v>227</v>
      </c>
      <c r="I13" s="22">
        <v>43</v>
      </c>
      <c r="J13" s="22">
        <v>270</v>
      </c>
    </row>
    <row r="14" spans="1:10" ht="12.9" customHeight="1" x14ac:dyDescent="0.2">
      <c r="B14" s="186"/>
      <c r="C14" s="184"/>
      <c r="D14" s="19">
        <v>14090</v>
      </c>
      <c r="E14" s="20" t="s">
        <v>200</v>
      </c>
      <c r="F14" s="21" t="s">
        <v>531</v>
      </c>
      <c r="G14" s="22">
        <v>612</v>
      </c>
      <c r="H14" s="22">
        <v>530</v>
      </c>
      <c r="I14" s="22">
        <v>236</v>
      </c>
      <c r="J14" s="22">
        <v>766</v>
      </c>
    </row>
  </sheetData>
  <mergeCells count="18">
    <mergeCell ref="B4:C5"/>
    <mergeCell ref="D4:E5"/>
    <mergeCell ref="F5:F9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B10:B14"/>
    <mergeCell ref="C10:C14"/>
    <mergeCell ref="G7:G8"/>
    <mergeCell ref="H7:H8"/>
    <mergeCell ref="I7:I8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BC8EDE"/>
  </sheetPr>
  <dimension ref="A1:J19"/>
  <sheetViews>
    <sheetView showZeros="0" view="pageBreakPreview" zoomScaleNormal="100" zoomScaleSheetLayoutView="100" workbookViewId="0">
      <selection activeCell="A22" sqref="A22:XFD132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 t="s">
        <v>505</v>
      </c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13" t="s">
        <v>160</v>
      </c>
      <c r="C3" s="211"/>
      <c r="D3" s="211"/>
      <c r="E3" s="211"/>
      <c r="F3" s="214" t="s">
        <v>161</v>
      </c>
      <c r="G3" s="215"/>
      <c r="H3" s="215"/>
      <c r="I3" s="215"/>
      <c r="J3" s="216"/>
    </row>
    <row r="4" spans="1:10" s="48" customFormat="1" ht="12.9" customHeight="1" x14ac:dyDescent="0.2">
      <c r="B4" s="209" t="s">
        <v>162</v>
      </c>
      <c r="C4" s="210"/>
      <c r="D4" s="207" t="s">
        <v>163</v>
      </c>
      <c r="E4" s="211"/>
      <c r="F4" s="217"/>
      <c r="G4" s="218"/>
      <c r="H4" s="218"/>
      <c r="I4" s="218"/>
      <c r="J4" s="219"/>
    </row>
    <row r="5" spans="1:10" s="48" customFormat="1" ht="12.9" customHeight="1" x14ac:dyDescent="0.2">
      <c r="B5" s="210"/>
      <c r="C5" s="210"/>
      <c r="D5" s="211"/>
      <c r="E5" s="211"/>
      <c r="F5" s="207" t="s">
        <v>164</v>
      </c>
      <c r="G5" s="206" t="s">
        <v>165</v>
      </c>
      <c r="H5" s="212"/>
      <c r="I5" s="212"/>
      <c r="J5" s="212"/>
    </row>
    <row r="6" spans="1:10" s="48" customFormat="1" ht="12.9" customHeight="1" x14ac:dyDescent="0.2">
      <c r="B6" s="220" t="s">
        <v>370</v>
      </c>
      <c r="C6" s="207" t="s">
        <v>371</v>
      </c>
      <c r="D6" s="208" t="s">
        <v>166</v>
      </c>
      <c r="E6" s="207" t="s">
        <v>167</v>
      </c>
      <c r="F6" s="207"/>
      <c r="G6" s="212" t="s">
        <v>168</v>
      </c>
      <c r="H6" s="212"/>
      <c r="I6" s="212"/>
      <c r="J6" s="211"/>
    </row>
    <row r="7" spans="1:10" s="48" customFormat="1" ht="12.9" customHeight="1" x14ac:dyDescent="0.2">
      <c r="B7" s="221"/>
      <c r="C7" s="222"/>
      <c r="D7" s="223"/>
      <c r="E7" s="222"/>
      <c r="F7" s="207"/>
      <c r="G7" s="206" t="s">
        <v>169</v>
      </c>
      <c r="H7" s="206" t="s">
        <v>170</v>
      </c>
      <c r="I7" s="206" t="s">
        <v>171</v>
      </c>
      <c r="J7" s="206" t="s">
        <v>172</v>
      </c>
    </row>
    <row r="8" spans="1:10" s="48" customFormat="1" ht="12.9" customHeight="1" x14ac:dyDescent="0.2">
      <c r="B8" s="221"/>
      <c r="C8" s="222"/>
      <c r="D8" s="223"/>
      <c r="E8" s="222"/>
      <c r="F8" s="207"/>
      <c r="G8" s="207"/>
      <c r="H8" s="208"/>
      <c r="I8" s="208"/>
      <c r="J8" s="208"/>
    </row>
    <row r="9" spans="1:10" s="48" customFormat="1" ht="12.9" customHeight="1" x14ac:dyDescent="0.2">
      <c r="B9" s="221"/>
      <c r="C9" s="222"/>
      <c r="D9" s="223"/>
      <c r="E9" s="222"/>
      <c r="F9" s="207"/>
      <c r="G9" s="18" t="s">
        <v>173</v>
      </c>
      <c r="H9" s="18" t="s">
        <v>174</v>
      </c>
      <c r="I9" s="18" t="s">
        <v>174</v>
      </c>
      <c r="J9" s="18" t="s">
        <v>175</v>
      </c>
    </row>
    <row r="10" spans="1:10" ht="12.9" customHeight="1" x14ac:dyDescent="0.2">
      <c r="B10" s="194">
        <v>463</v>
      </c>
      <c r="C10" s="193" t="s">
        <v>539</v>
      </c>
      <c r="D10" s="19">
        <v>23110</v>
      </c>
      <c r="E10" s="20" t="s">
        <v>201</v>
      </c>
      <c r="F10" s="21" t="s">
        <v>533</v>
      </c>
      <c r="G10" s="62">
        <v>667</v>
      </c>
      <c r="H10" s="62">
        <v>1319</v>
      </c>
      <c r="I10" s="62">
        <v>110</v>
      </c>
      <c r="J10" s="62">
        <v>1429</v>
      </c>
    </row>
    <row r="11" spans="1:10" ht="12.9" customHeight="1" x14ac:dyDescent="0.2">
      <c r="B11" s="185"/>
      <c r="C11" s="183"/>
      <c r="D11" s="19">
        <v>23120</v>
      </c>
      <c r="E11" s="55" t="s">
        <v>208</v>
      </c>
      <c r="F11" s="21" t="s">
        <v>533</v>
      </c>
      <c r="G11" s="56">
        <v>518</v>
      </c>
      <c r="H11" s="56">
        <v>1207</v>
      </c>
      <c r="I11" s="56">
        <v>172</v>
      </c>
      <c r="J11" s="56">
        <v>1379</v>
      </c>
    </row>
    <row r="12" spans="1:10" ht="12.9" customHeight="1" x14ac:dyDescent="0.2">
      <c r="B12" s="185"/>
      <c r="C12" s="183"/>
      <c r="D12" s="19">
        <v>23130</v>
      </c>
      <c r="E12" s="20" t="s">
        <v>202</v>
      </c>
      <c r="F12" s="21" t="s">
        <v>534</v>
      </c>
      <c r="G12" s="62">
        <v>347</v>
      </c>
      <c r="H12" s="62">
        <v>437</v>
      </c>
      <c r="I12" s="62">
        <v>91</v>
      </c>
      <c r="J12" s="62">
        <v>528</v>
      </c>
    </row>
    <row r="13" spans="1:10" ht="12.9" customHeight="1" x14ac:dyDescent="0.2">
      <c r="B13" s="185"/>
      <c r="C13" s="183"/>
      <c r="D13" s="19">
        <v>23070</v>
      </c>
      <c r="E13" s="20" t="s">
        <v>204</v>
      </c>
      <c r="F13" s="21" t="s">
        <v>533</v>
      </c>
      <c r="G13" s="62">
        <v>833</v>
      </c>
      <c r="H13" s="62">
        <v>555</v>
      </c>
      <c r="I13" s="62">
        <v>1949</v>
      </c>
      <c r="J13" s="62">
        <v>2504</v>
      </c>
    </row>
    <row r="14" spans="1:10" ht="12.9" customHeight="1" x14ac:dyDescent="0.2">
      <c r="B14" s="185"/>
      <c r="C14" s="183"/>
      <c r="D14" s="19">
        <v>23080</v>
      </c>
      <c r="E14" s="20" t="s">
        <v>205</v>
      </c>
      <c r="F14" s="21" t="s">
        <v>533</v>
      </c>
      <c r="G14" s="62">
        <v>936</v>
      </c>
      <c r="H14" s="62">
        <v>1407</v>
      </c>
      <c r="I14" s="62">
        <v>1765</v>
      </c>
      <c r="J14" s="62">
        <v>3172</v>
      </c>
    </row>
    <row r="15" spans="1:10" ht="12.9" customHeight="1" x14ac:dyDescent="0.2">
      <c r="B15" s="185"/>
      <c r="C15" s="183"/>
      <c r="D15" s="19">
        <v>23140</v>
      </c>
      <c r="E15" s="20" t="s">
        <v>206</v>
      </c>
      <c r="F15" s="21" t="s">
        <v>534</v>
      </c>
      <c r="G15" s="62">
        <v>934</v>
      </c>
      <c r="H15" s="62">
        <v>1221</v>
      </c>
      <c r="I15" s="62">
        <v>909</v>
      </c>
      <c r="J15" s="62">
        <v>2130</v>
      </c>
    </row>
    <row r="16" spans="1:10" ht="12.9" customHeight="1" x14ac:dyDescent="0.2">
      <c r="B16" s="185"/>
      <c r="C16" s="183"/>
      <c r="D16" s="19">
        <v>23025</v>
      </c>
      <c r="E16" s="20" t="s">
        <v>207</v>
      </c>
      <c r="F16" s="21" t="s">
        <v>532</v>
      </c>
      <c r="G16" s="62">
        <v>495</v>
      </c>
      <c r="H16" s="62">
        <v>692</v>
      </c>
      <c r="I16" s="62">
        <v>64</v>
      </c>
      <c r="J16" s="62">
        <v>756</v>
      </c>
    </row>
    <row r="17" spans="2:10" ht="12.9" customHeight="1" x14ac:dyDescent="0.2">
      <c r="B17" s="185"/>
      <c r="C17" s="183"/>
      <c r="D17" s="19">
        <v>23030</v>
      </c>
      <c r="E17" s="20" t="s">
        <v>209</v>
      </c>
      <c r="F17" s="21" t="s">
        <v>534</v>
      </c>
      <c r="G17" s="62">
        <v>2705</v>
      </c>
      <c r="H17" s="62">
        <v>1851</v>
      </c>
      <c r="I17" s="62">
        <v>1210</v>
      </c>
      <c r="J17" s="62">
        <v>3061</v>
      </c>
    </row>
    <row r="18" spans="2:10" ht="12.9" customHeight="1" x14ac:dyDescent="0.2">
      <c r="B18" s="185"/>
      <c r="C18" s="183"/>
      <c r="D18" s="19">
        <v>23040</v>
      </c>
      <c r="E18" s="20" t="s">
        <v>210</v>
      </c>
      <c r="F18" s="21" t="s">
        <v>534</v>
      </c>
      <c r="G18" s="62">
        <v>6169</v>
      </c>
      <c r="H18" s="62">
        <v>1190</v>
      </c>
      <c r="I18" s="62">
        <v>1321</v>
      </c>
      <c r="J18" s="62">
        <v>2511</v>
      </c>
    </row>
    <row r="19" spans="2:10" ht="12.9" customHeight="1" x14ac:dyDescent="0.2">
      <c r="B19" s="186"/>
      <c r="C19" s="184"/>
      <c r="D19" s="19">
        <v>23050</v>
      </c>
      <c r="E19" s="20" t="s">
        <v>211</v>
      </c>
      <c r="F19" s="21" t="s">
        <v>534</v>
      </c>
      <c r="G19" s="62">
        <v>2091</v>
      </c>
      <c r="H19" s="62">
        <v>410</v>
      </c>
      <c r="I19" s="62">
        <v>645</v>
      </c>
      <c r="J19" s="62">
        <v>1055</v>
      </c>
    </row>
  </sheetData>
  <mergeCells count="18">
    <mergeCell ref="B10:B19"/>
    <mergeCell ref="C10:C19"/>
    <mergeCell ref="G5:J5"/>
    <mergeCell ref="B1:D2"/>
    <mergeCell ref="B3:E3"/>
    <mergeCell ref="F3:J4"/>
    <mergeCell ref="J7:J8"/>
    <mergeCell ref="B6:B9"/>
    <mergeCell ref="C6:C9"/>
    <mergeCell ref="D6:D9"/>
    <mergeCell ref="E6:E9"/>
    <mergeCell ref="G6:J6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J12"/>
  <sheetViews>
    <sheetView showZeros="0" view="pageBreakPreview" zoomScaleNormal="100" zoomScaleSheetLayoutView="100" workbookViewId="0">
      <selection activeCell="I42" sqref="I42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89">
        <v>1</v>
      </c>
      <c r="C10" s="191" t="s">
        <v>540</v>
      </c>
      <c r="D10" s="19">
        <v>40010</v>
      </c>
      <c r="E10" s="20" t="s">
        <v>213</v>
      </c>
      <c r="F10" s="21" t="s">
        <v>532</v>
      </c>
      <c r="G10" s="62">
        <v>81</v>
      </c>
      <c r="H10" s="62">
        <v>539</v>
      </c>
      <c r="I10" s="62">
        <v>85</v>
      </c>
      <c r="J10" s="62">
        <v>624</v>
      </c>
    </row>
    <row r="11" spans="1:10" ht="12.9" customHeight="1" x14ac:dyDescent="0.2">
      <c r="B11" s="190"/>
      <c r="C11" s="192"/>
      <c r="D11" s="19">
        <v>40030</v>
      </c>
      <c r="E11" s="20" t="s">
        <v>217</v>
      </c>
      <c r="F11" s="21" t="s">
        <v>532</v>
      </c>
      <c r="G11" s="62">
        <v>546</v>
      </c>
      <c r="H11" s="62">
        <v>1161</v>
      </c>
      <c r="I11" s="62">
        <v>249</v>
      </c>
      <c r="J11" s="62">
        <v>1410</v>
      </c>
    </row>
    <row r="12" spans="1:10" ht="12.9" customHeight="1" x14ac:dyDescent="0.2">
      <c r="B12" s="190"/>
      <c r="C12" s="192"/>
      <c r="D12" s="19">
        <v>40040</v>
      </c>
      <c r="E12" s="20" t="s">
        <v>219</v>
      </c>
      <c r="F12" s="21" t="s">
        <v>532</v>
      </c>
      <c r="G12" s="62">
        <v>347</v>
      </c>
      <c r="H12" s="62">
        <v>186</v>
      </c>
      <c r="I12" s="62">
        <v>268</v>
      </c>
      <c r="J12" s="62">
        <v>454</v>
      </c>
    </row>
  </sheetData>
  <mergeCells count="18">
    <mergeCell ref="B10:B12"/>
    <mergeCell ref="C10:C12"/>
    <mergeCell ref="G5:J5"/>
    <mergeCell ref="B1:D2"/>
    <mergeCell ref="B3:E3"/>
    <mergeCell ref="F3:J4"/>
    <mergeCell ref="J7:J8"/>
    <mergeCell ref="G6:J6"/>
    <mergeCell ref="B6:B9"/>
    <mergeCell ref="C6:C9"/>
    <mergeCell ref="D6:D9"/>
    <mergeCell ref="E6:E9"/>
    <mergeCell ref="G7:G8"/>
    <mergeCell ref="H7:H8"/>
    <mergeCell ref="I7:I8"/>
    <mergeCell ref="B4:C5"/>
    <mergeCell ref="D4:E5"/>
    <mergeCell ref="F5:F9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J20"/>
  <sheetViews>
    <sheetView showZeros="0" view="pageBreakPreview" zoomScaleNormal="100" zoomScaleSheetLayoutView="100" workbookViewId="0">
      <selection activeCell="M14" sqref="M14"/>
    </sheetView>
  </sheetViews>
  <sheetFormatPr defaultColWidth="9" defaultRowHeight="12.6" customHeight="1" x14ac:dyDescent="0.2"/>
  <cols>
    <col min="1" max="1" width="1.77734375" style="16" customWidth="1"/>
    <col min="2" max="2" width="4.21875" style="16" customWidth="1"/>
    <col min="3" max="3" width="17.21875" style="23" customWidth="1"/>
    <col min="4" max="4" width="5.6640625" style="16" customWidth="1"/>
    <col min="5" max="5" width="29.44140625" style="24" customWidth="1"/>
    <col min="6" max="6" width="16.33203125" style="16" customWidth="1"/>
    <col min="7" max="10" width="7.6640625" style="16" customWidth="1"/>
    <col min="11" max="11" width="1.77734375" style="16" customWidth="1"/>
    <col min="12" max="16384" width="9" style="16"/>
  </cols>
  <sheetData>
    <row r="1" spans="1:10" ht="5.25" customHeight="1" x14ac:dyDescent="0.45">
      <c r="A1" s="15"/>
      <c r="B1" s="129" t="s">
        <v>366</v>
      </c>
      <c r="C1" s="130"/>
      <c r="D1" s="130"/>
      <c r="E1" s="59"/>
    </row>
    <row r="2" spans="1:10" s="48" customFormat="1" ht="13.5" customHeight="1" x14ac:dyDescent="0.2">
      <c r="A2" s="60"/>
      <c r="B2" s="130"/>
      <c r="C2" s="130"/>
      <c r="D2" s="130"/>
      <c r="E2" s="17" t="s">
        <v>504</v>
      </c>
      <c r="F2" s="50"/>
    </row>
    <row r="3" spans="1:10" s="48" customFormat="1" ht="12.9" customHeight="1" x14ac:dyDescent="0.2">
      <c r="B3" s="236" t="s">
        <v>160</v>
      </c>
      <c r="C3" s="237"/>
      <c r="D3" s="237"/>
      <c r="E3" s="237"/>
      <c r="F3" s="238" t="s">
        <v>161</v>
      </c>
      <c r="G3" s="239"/>
      <c r="H3" s="239"/>
      <c r="I3" s="239"/>
      <c r="J3" s="240"/>
    </row>
    <row r="4" spans="1:10" s="48" customFormat="1" ht="12.9" customHeight="1" x14ac:dyDescent="0.2">
      <c r="B4" s="250" t="s">
        <v>162</v>
      </c>
      <c r="C4" s="251"/>
      <c r="D4" s="247" t="s">
        <v>163</v>
      </c>
      <c r="E4" s="237"/>
      <c r="F4" s="241"/>
      <c r="G4" s="242"/>
      <c r="H4" s="242"/>
      <c r="I4" s="242"/>
      <c r="J4" s="243"/>
    </row>
    <row r="5" spans="1:10" s="48" customFormat="1" ht="12.9" customHeight="1" x14ac:dyDescent="0.2">
      <c r="B5" s="251"/>
      <c r="C5" s="251"/>
      <c r="D5" s="237"/>
      <c r="E5" s="237"/>
      <c r="F5" s="247" t="s">
        <v>164</v>
      </c>
      <c r="G5" s="234" t="s">
        <v>165</v>
      </c>
      <c r="H5" s="235"/>
      <c r="I5" s="235"/>
      <c r="J5" s="235"/>
    </row>
    <row r="6" spans="1:10" s="48" customFormat="1" ht="12.9" customHeight="1" x14ac:dyDescent="0.2">
      <c r="B6" s="245" t="s">
        <v>370</v>
      </c>
      <c r="C6" s="247" t="s">
        <v>371</v>
      </c>
      <c r="D6" s="244" t="s">
        <v>166</v>
      </c>
      <c r="E6" s="247" t="s">
        <v>167</v>
      </c>
      <c r="F6" s="247"/>
      <c r="G6" s="235" t="s">
        <v>168</v>
      </c>
      <c r="H6" s="235"/>
      <c r="I6" s="235"/>
      <c r="J6" s="237"/>
    </row>
    <row r="7" spans="1:10" s="48" customFormat="1" ht="12.9" customHeight="1" x14ac:dyDescent="0.2">
      <c r="B7" s="246"/>
      <c r="C7" s="248"/>
      <c r="D7" s="249"/>
      <c r="E7" s="248"/>
      <c r="F7" s="247"/>
      <c r="G7" s="234" t="s">
        <v>169</v>
      </c>
      <c r="H7" s="234" t="s">
        <v>170</v>
      </c>
      <c r="I7" s="234" t="s">
        <v>171</v>
      </c>
      <c r="J7" s="234" t="s">
        <v>172</v>
      </c>
    </row>
    <row r="8" spans="1:10" s="48" customFormat="1" ht="12.9" customHeight="1" x14ac:dyDescent="0.2">
      <c r="B8" s="246"/>
      <c r="C8" s="248"/>
      <c r="D8" s="249"/>
      <c r="E8" s="248"/>
      <c r="F8" s="247"/>
      <c r="G8" s="247"/>
      <c r="H8" s="244"/>
      <c r="I8" s="244"/>
      <c r="J8" s="244"/>
    </row>
    <row r="9" spans="1:10" s="48" customFormat="1" ht="12.9" customHeight="1" x14ac:dyDescent="0.2">
      <c r="B9" s="246"/>
      <c r="C9" s="248"/>
      <c r="D9" s="249"/>
      <c r="E9" s="248"/>
      <c r="F9" s="247"/>
      <c r="G9" s="73" t="s">
        <v>173</v>
      </c>
      <c r="H9" s="73" t="s">
        <v>174</v>
      </c>
      <c r="I9" s="73" t="s">
        <v>174</v>
      </c>
      <c r="J9" s="73" t="s">
        <v>175</v>
      </c>
    </row>
    <row r="10" spans="1:10" ht="12.9" customHeight="1" x14ac:dyDescent="0.2">
      <c r="B10" s="189">
        <v>2</v>
      </c>
      <c r="C10" s="191" t="s">
        <v>541</v>
      </c>
      <c r="D10" s="19">
        <v>40050</v>
      </c>
      <c r="E10" s="20" t="s">
        <v>220</v>
      </c>
      <c r="F10" s="21" t="s">
        <v>534</v>
      </c>
      <c r="G10" s="62">
        <v>495</v>
      </c>
      <c r="H10" s="62">
        <v>0</v>
      </c>
      <c r="I10" s="62">
        <v>604</v>
      </c>
      <c r="J10" s="62">
        <v>604</v>
      </c>
    </row>
    <row r="11" spans="1:10" ht="12.9" customHeight="1" x14ac:dyDescent="0.2">
      <c r="B11" s="190"/>
      <c r="C11" s="192"/>
      <c r="D11" s="19">
        <v>40060</v>
      </c>
      <c r="E11" s="20" t="s">
        <v>221</v>
      </c>
      <c r="F11" s="21" t="s">
        <v>535</v>
      </c>
      <c r="G11" s="62">
        <v>778</v>
      </c>
      <c r="H11" s="62">
        <v>1097</v>
      </c>
      <c r="I11" s="62">
        <v>362</v>
      </c>
      <c r="J11" s="62">
        <v>1459</v>
      </c>
    </row>
    <row r="12" spans="1:10" ht="12.9" customHeight="1" x14ac:dyDescent="0.2">
      <c r="B12" s="190"/>
      <c r="C12" s="192"/>
      <c r="D12" s="19">
        <v>40070</v>
      </c>
      <c r="E12" s="20" t="s">
        <v>222</v>
      </c>
      <c r="F12" s="21" t="s">
        <v>532</v>
      </c>
      <c r="G12" s="62">
        <v>2107</v>
      </c>
      <c r="H12" s="62">
        <v>3139</v>
      </c>
      <c r="I12" s="62">
        <v>225</v>
      </c>
      <c r="J12" s="62">
        <v>3364</v>
      </c>
    </row>
    <row r="13" spans="1:10" ht="12.9" customHeight="1" x14ac:dyDescent="0.2">
      <c r="B13" s="190"/>
      <c r="C13" s="192"/>
      <c r="D13" s="19">
        <v>40080</v>
      </c>
      <c r="E13" s="20" t="s">
        <v>224</v>
      </c>
      <c r="F13" s="21" t="s">
        <v>532</v>
      </c>
      <c r="G13" s="62">
        <v>450</v>
      </c>
      <c r="H13" s="62">
        <v>345</v>
      </c>
      <c r="I13" s="62">
        <v>542</v>
      </c>
      <c r="J13" s="62">
        <v>887</v>
      </c>
    </row>
    <row r="14" spans="1:10" ht="12.45" customHeight="1" x14ac:dyDescent="0.2">
      <c r="C14" s="16"/>
      <c r="E14" s="16"/>
    </row>
    <row r="15" spans="1:10" ht="12.45" customHeight="1" x14ac:dyDescent="0.2">
      <c r="C15" s="16"/>
      <c r="E15" s="16"/>
    </row>
    <row r="16" spans="1:10" ht="12.6" customHeight="1" x14ac:dyDescent="0.2">
      <c r="C16" s="16"/>
      <c r="E16" s="16"/>
    </row>
    <row r="17" s="16" customFormat="1" ht="12.6" customHeight="1" x14ac:dyDescent="0.2"/>
    <row r="18" s="16" customFormat="1" ht="12.6" customHeight="1" x14ac:dyDescent="0.2"/>
    <row r="19" s="16" customFormat="1" ht="12.6" customHeight="1" x14ac:dyDescent="0.2"/>
    <row r="20" s="16" customFormat="1" ht="12.6" customHeight="1" x14ac:dyDescent="0.2"/>
  </sheetData>
  <mergeCells count="18">
    <mergeCell ref="G5:J5"/>
    <mergeCell ref="B1:D2"/>
    <mergeCell ref="B3:E3"/>
    <mergeCell ref="F3:J4"/>
    <mergeCell ref="G7:G8"/>
    <mergeCell ref="H7:H8"/>
    <mergeCell ref="I7:I8"/>
    <mergeCell ref="J7:J8"/>
    <mergeCell ref="B6:B9"/>
    <mergeCell ref="C6:C9"/>
    <mergeCell ref="D6:D9"/>
    <mergeCell ref="E6:E9"/>
    <mergeCell ref="G6:J6"/>
    <mergeCell ref="C10:C13"/>
    <mergeCell ref="B4:C5"/>
    <mergeCell ref="D4:E5"/>
    <mergeCell ref="F5:F9"/>
    <mergeCell ref="B10:B13"/>
  </mergeCells>
  <phoneticPr fontId="3"/>
  <printOptions horizontalCentered="1"/>
  <pageMargins left="0.31496062992125984" right="0.31496062992125984" top="0.39370078740157483" bottom="0.39370078740157483" header="0.51181102362204722" footer="0.31496062992125984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57</vt:i4>
      </vt:variant>
      <vt:variant>
        <vt:lpstr>名前付き一覧</vt:lpstr>
      </vt:variant>
      <vt:variant>
        <vt:i4>164</vt:i4>
      </vt:variant>
    </vt:vector>
  </HeadingPairs>
  <TitlesOfParts>
    <vt:vector size="221" baseType="lpstr">
      <vt:lpstr>路線リスト</vt:lpstr>
      <vt:lpstr>交通量総括表(歩行者系）_H27</vt:lpstr>
      <vt:lpstr>一般国道16号</vt:lpstr>
      <vt:lpstr>一般国道17号</vt:lpstr>
      <vt:lpstr>交通量総括表(歩行者系）</vt:lpstr>
      <vt:lpstr>一般国道１２２号</vt:lpstr>
      <vt:lpstr>一般国国道４６３号</vt:lpstr>
      <vt:lpstr>さいたま川口線</vt:lpstr>
      <vt:lpstr>さいたま春日部線</vt:lpstr>
      <vt:lpstr>さいたま菖蒲線</vt:lpstr>
      <vt:lpstr>さいたま草加線</vt:lpstr>
      <vt:lpstr>川口上尾線</vt:lpstr>
      <vt:lpstr>さいたま東村山線</vt:lpstr>
      <vt:lpstr>越谷岩槻線</vt:lpstr>
      <vt:lpstr>さいたまふじみ野所沢線</vt:lpstr>
      <vt:lpstr>さいたま鴻巣線</vt:lpstr>
      <vt:lpstr>さいたま幸手線</vt:lpstr>
      <vt:lpstr>朝霞蕨線</vt:lpstr>
      <vt:lpstr>野田岩槻線</vt:lpstr>
      <vt:lpstr>大宮停車場線</vt:lpstr>
      <vt:lpstr>吉場安行東京線</vt:lpstr>
      <vt:lpstr>さいたま鳩ヶ谷線</vt:lpstr>
      <vt:lpstr>北浦和停車場線</vt:lpstr>
      <vt:lpstr>与野停車場線</vt:lpstr>
      <vt:lpstr>上木崎与野停車場線</vt:lpstr>
      <vt:lpstr>大宮停車場大成線</vt:lpstr>
      <vt:lpstr>宮原停車場線</vt:lpstr>
      <vt:lpstr>東大宮停車場線</vt:lpstr>
      <vt:lpstr>蓮田杉戸線</vt:lpstr>
      <vt:lpstr>さいたま北袋線</vt:lpstr>
      <vt:lpstr>鴻巣桶川さいたま線</vt:lpstr>
      <vt:lpstr>大谷本郷さいたま線</vt:lpstr>
      <vt:lpstr>曲本さいたま線</vt:lpstr>
      <vt:lpstr>新方須賀さいたま線</vt:lpstr>
      <vt:lpstr>宗岡さいたま線</vt:lpstr>
      <vt:lpstr>上野さいたま線</vt:lpstr>
      <vt:lpstr>大間木蕨線</vt:lpstr>
      <vt:lpstr>東門前蓮田線</vt:lpstr>
      <vt:lpstr>蒲生岩槻線</vt:lpstr>
      <vt:lpstr>大野島越谷線</vt:lpstr>
      <vt:lpstr>東大門安行西立野線</vt:lpstr>
      <vt:lpstr>大和田停車場線</vt:lpstr>
      <vt:lpstr>岩槻停車場線</vt:lpstr>
      <vt:lpstr>新都心南通り線</vt:lpstr>
      <vt:lpstr>三橋中央通線</vt:lpstr>
      <vt:lpstr>けやき通北線</vt:lpstr>
      <vt:lpstr>けやき通東線</vt:lpstr>
      <vt:lpstr>けやき通中央線</vt:lpstr>
      <vt:lpstr>桜木広路線</vt:lpstr>
      <vt:lpstr>加茂宮広路線</vt:lpstr>
      <vt:lpstr>南浦和越谷線</vt:lpstr>
      <vt:lpstr>浦和東京線</vt:lpstr>
      <vt:lpstr>浦和岩槻線</vt:lpstr>
      <vt:lpstr>美園１号線</vt:lpstr>
      <vt:lpstr>南浦和越谷線2</vt:lpstr>
      <vt:lpstr>市道７１５号線</vt:lpstr>
      <vt:lpstr>幹線市道</vt:lpstr>
      <vt:lpstr>けやき通中央線!_FilterDatabase</vt:lpstr>
      <vt:lpstr>けやき通東線!_FilterDatabase</vt:lpstr>
      <vt:lpstr>けやき通北線!_FilterDatabase</vt:lpstr>
      <vt:lpstr>さいたまふじみ野所沢線!_FilterDatabase</vt:lpstr>
      <vt:lpstr>さいたま幸手線!_FilterDatabase</vt:lpstr>
      <vt:lpstr>さいたま鴻巣線!_FilterDatabase</vt:lpstr>
      <vt:lpstr>さいたま菖蒲線!_FilterDatabase</vt:lpstr>
      <vt:lpstr>さいたま川口線!_FilterDatabase</vt:lpstr>
      <vt:lpstr>さいたま草加線!_FilterDatabase</vt:lpstr>
      <vt:lpstr>さいたま鳩ヶ谷線!_FilterDatabase</vt:lpstr>
      <vt:lpstr>さいたま北袋線!_FilterDatabase</vt:lpstr>
      <vt:lpstr>一般国国道４６３号!_FilterDatabase</vt:lpstr>
      <vt:lpstr>一般国道１２２号!_FilterDatabase</vt:lpstr>
      <vt:lpstr>一般国道16号!_FilterDatabase</vt:lpstr>
      <vt:lpstr>一般国道17号!_FilterDatabase</vt:lpstr>
      <vt:lpstr>浦和岩槻線!_FilterDatabase</vt:lpstr>
      <vt:lpstr>浦和東京線!_FilterDatabase</vt:lpstr>
      <vt:lpstr>越谷岩槻線!_FilterDatabase</vt:lpstr>
      <vt:lpstr>加茂宮広路線!_FilterDatabase</vt:lpstr>
      <vt:lpstr>蒲生岩槻線!_FilterDatabase</vt:lpstr>
      <vt:lpstr>岩槻停車場線!_FilterDatabase</vt:lpstr>
      <vt:lpstr>吉場安行東京線!_FilterDatabase</vt:lpstr>
      <vt:lpstr>宮原停車場線!_FilterDatabase</vt:lpstr>
      <vt:lpstr>曲本さいたま線!_FilterDatabase</vt:lpstr>
      <vt:lpstr>鴻巣桶川さいたま線!_FilterDatabase</vt:lpstr>
      <vt:lpstr>桜木広路線!_FilterDatabase</vt:lpstr>
      <vt:lpstr>三橋中央通線!_FilterDatabase</vt:lpstr>
      <vt:lpstr>市道７１５号線!_FilterDatabase</vt:lpstr>
      <vt:lpstr>宗岡さいたま線!_FilterDatabase</vt:lpstr>
      <vt:lpstr>上木崎与野停車場線!_FilterDatabase</vt:lpstr>
      <vt:lpstr>上野さいたま線!_FilterDatabase</vt:lpstr>
      <vt:lpstr>新都心南通り線!_FilterDatabase</vt:lpstr>
      <vt:lpstr>新方須賀さいたま線!_FilterDatabase</vt:lpstr>
      <vt:lpstr>大間木蕨線!_FilterDatabase</vt:lpstr>
      <vt:lpstr>大宮停車場線!_FilterDatabase</vt:lpstr>
      <vt:lpstr>大宮停車場大成線!_FilterDatabase</vt:lpstr>
      <vt:lpstr>大谷本郷さいたま線!_FilterDatabase</vt:lpstr>
      <vt:lpstr>大野島越谷線!_FilterDatabase</vt:lpstr>
      <vt:lpstr>大和田停車場線!_FilterDatabase</vt:lpstr>
      <vt:lpstr>朝霞蕨線!_FilterDatabase</vt:lpstr>
      <vt:lpstr>東大宮停車場線!_FilterDatabase</vt:lpstr>
      <vt:lpstr>東大門安行西立野線!_FilterDatabase</vt:lpstr>
      <vt:lpstr>東門前蓮田線!_FilterDatabase</vt:lpstr>
      <vt:lpstr>南浦和越谷線!_FilterDatabase</vt:lpstr>
      <vt:lpstr>南浦和越谷線2!_FilterDatabase</vt:lpstr>
      <vt:lpstr>美園１号線!_FilterDatabase</vt:lpstr>
      <vt:lpstr>北浦和停車場線!_FilterDatabase</vt:lpstr>
      <vt:lpstr>野田岩槻線!_FilterDatabase</vt:lpstr>
      <vt:lpstr>与野停車場線!_FilterDatabase</vt:lpstr>
      <vt:lpstr>蓮田杉戸線!_FilterDatabase</vt:lpstr>
      <vt:lpstr>けやき通中央線!Print_Area</vt:lpstr>
      <vt:lpstr>けやき通東線!Print_Area</vt:lpstr>
      <vt:lpstr>けやき通北線!Print_Area</vt:lpstr>
      <vt:lpstr>さいたまふじみ野所沢線!Print_Area</vt:lpstr>
      <vt:lpstr>さいたま幸手線!Print_Area</vt:lpstr>
      <vt:lpstr>さいたま鴻巣線!Print_Area</vt:lpstr>
      <vt:lpstr>さいたま春日部線!Print_Area</vt:lpstr>
      <vt:lpstr>さいたま菖蒲線!Print_Area</vt:lpstr>
      <vt:lpstr>さいたま川口線!Print_Area</vt:lpstr>
      <vt:lpstr>さいたま草加線!Print_Area</vt:lpstr>
      <vt:lpstr>さいたま東村山線!Print_Area</vt:lpstr>
      <vt:lpstr>さいたま鳩ヶ谷線!Print_Area</vt:lpstr>
      <vt:lpstr>さいたま北袋線!Print_Area</vt:lpstr>
      <vt:lpstr>一般国国道４６３号!Print_Area</vt:lpstr>
      <vt:lpstr>一般国道１２２号!Print_Area</vt:lpstr>
      <vt:lpstr>一般国道16号!Print_Area</vt:lpstr>
      <vt:lpstr>一般国道17号!Print_Area</vt:lpstr>
      <vt:lpstr>浦和岩槻線!Print_Area</vt:lpstr>
      <vt:lpstr>浦和東京線!Print_Area</vt:lpstr>
      <vt:lpstr>越谷岩槻線!Print_Area</vt:lpstr>
      <vt:lpstr>加茂宮広路線!Print_Area</vt:lpstr>
      <vt:lpstr>蒲生岩槻線!Print_Area</vt:lpstr>
      <vt:lpstr>幹線市道!Print_Area</vt:lpstr>
      <vt:lpstr>岩槻停車場線!Print_Area</vt:lpstr>
      <vt:lpstr>吉場安行東京線!Print_Area</vt:lpstr>
      <vt:lpstr>宮原停車場線!Print_Area</vt:lpstr>
      <vt:lpstr>曲本さいたま線!Print_Area</vt:lpstr>
      <vt:lpstr>'交通量総括表(歩行者系）'!Print_Area</vt:lpstr>
      <vt:lpstr>'交通量総括表(歩行者系）_H27'!Print_Area</vt:lpstr>
      <vt:lpstr>鴻巣桶川さいたま線!Print_Area</vt:lpstr>
      <vt:lpstr>桜木広路線!Print_Area</vt:lpstr>
      <vt:lpstr>三橋中央通線!Print_Area</vt:lpstr>
      <vt:lpstr>市道７１５号線!Print_Area</vt:lpstr>
      <vt:lpstr>宗岡さいたま線!Print_Area</vt:lpstr>
      <vt:lpstr>上木崎与野停車場線!Print_Area</vt:lpstr>
      <vt:lpstr>上野さいたま線!Print_Area</vt:lpstr>
      <vt:lpstr>新都心南通り線!Print_Area</vt:lpstr>
      <vt:lpstr>新方須賀さいたま線!Print_Area</vt:lpstr>
      <vt:lpstr>川口上尾線!Print_Area</vt:lpstr>
      <vt:lpstr>大間木蕨線!Print_Area</vt:lpstr>
      <vt:lpstr>大宮停車場線!Print_Area</vt:lpstr>
      <vt:lpstr>大宮停車場大成線!Print_Area</vt:lpstr>
      <vt:lpstr>大谷本郷さいたま線!Print_Area</vt:lpstr>
      <vt:lpstr>大野島越谷線!Print_Area</vt:lpstr>
      <vt:lpstr>大和田停車場線!Print_Area</vt:lpstr>
      <vt:lpstr>朝霞蕨線!Print_Area</vt:lpstr>
      <vt:lpstr>東大宮停車場線!Print_Area</vt:lpstr>
      <vt:lpstr>東大門安行西立野線!Print_Area</vt:lpstr>
      <vt:lpstr>東門前蓮田線!Print_Area</vt:lpstr>
      <vt:lpstr>南浦和越谷線!Print_Area</vt:lpstr>
      <vt:lpstr>南浦和越谷線2!Print_Area</vt:lpstr>
      <vt:lpstr>美園１号線!Print_Area</vt:lpstr>
      <vt:lpstr>北浦和停車場線!Print_Area</vt:lpstr>
      <vt:lpstr>野田岩槻線!Print_Area</vt:lpstr>
      <vt:lpstr>与野停車場線!Print_Area</vt:lpstr>
      <vt:lpstr>蓮田杉戸線!Print_Area</vt:lpstr>
      <vt:lpstr>路線リスト!Print_Area</vt:lpstr>
      <vt:lpstr>けやき通中央線!Print_Titles</vt:lpstr>
      <vt:lpstr>けやき通東線!Print_Titles</vt:lpstr>
      <vt:lpstr>けやき通北線!Print_Titles</vt:lpstr>
      <vt:lpstr>さいたまふじみ野所沢線!Print_Titles</vt:lpstr>
      <vt:lpstr>さいたま幸手線!Print_Titles</vt:lpstr>
      <vt:lpstr>さいたま鴻巣線!Print_Titles</vt:lpstr>
      <vt:lpstr>さいたま春日部線!Print_Titles</vt:lpstr>
      <vt:lpstr>さいたま菖蒲線!Print_Titles</vt:lpstr>
      <vt:lpstr>さいたま川口線!Print_Titles</vt:lpstr>
      <vt:lpstr>さいたま草加線!Print_Titles</vt:lpstr>
      <vt:lpstr>さいたま東村山線!Print_Titles</vt:lpstr>
      <vt:lpstr>さいたま鳩ヶ谷線!Print_Titles</vt:lpstr>
      <vt:lpstr>さいたま北袋線!Print_Titles</vt:lpstr>
      <vt:lpstr>一般国国道４６３号!Print_Titles</vt:lpstr>
      <vt:lpstr>一般国道１２２号!Print_Titles</vt:lpstr>
      <vt:lpstr>一般国道16号!Print_Titles</vt:lpstr>
      <vt:lpstr>一般国道17号!Print_Titles</vt:lpstr>
      <vt:lpstr>浦和岩槻線!Print_Titles</vt:lpstr>
      <vt:lpstr>浦和東京線!Print_Titles</vt:lpstr>
      <vt:lpstr>越谷岩槻線!Print_Titles</vt:lpstr>
      <vt:lpstr>加茂宮広路線!Print_Titles</vt:lpstr>
      <vt:lpstr>蒲生岩槻線!Print_Titles</vt:lpstr>
      <vt:lpstr>幹線市道!Print_Titles</vt:lpstr>
      <vt:lpstr>岩槻停車場線!Print_Titles</vt:lpstr>
      <vt:lpstr>吉場安行東京線!Print_Titles</vt:lpstr>
      <vt:lpstr>宮原停車場線!Print_Titles</vt:lpstr>
      <vt:lpstr>曲本さいたま線!Print_Titles</vt:lpstr>
      <vt:lpstr>'交通量総括表(歩行者系）'!Print_Titles</vt:lpstr>
      <vt:lpstr>'交通量総括表(歩行者系）_H27'!Print_Titles</vt:lpstr>
      <vt:lpstr>鴻巣桶川さいたま線!Print_Titles</vt:lpstr>
      <vt:lpstr>桜木広路線!Print_Titles</vt:lpstr>
      <vt:lpstr>三橋中央通線!Print_Titles</vt:lpstr>
      <vt:lpstr>市道７１５号線!Print_Titles</vt:lpstr>
      <vt:lpstr>宗岡さいたま線!Print_Titles</vt:lpstr>
      <vt:lpstr>上木崎与野停車場線!Print_Titles</vt:lpstr>
      <vt:lpstr>上野さいたま線!Print_Titles</vt:lpstr>
      <vt:lpstr>新都心南通り線!Print_Titles</vt:lpstr>
      <vt:lpstr>新方須賀さいたま線!Print_Titles</vt:lpstr>
      <vt:lpstr>川口上尾線!Print_Titles</vt:lpstr>
      <vt:lpstr>大間木蕨線!Print_Titles</vt:lpstr>
      <vt:lpstr>大宮停車場線!Print_Titles</vt:lpstr>
      <vt:lpstr>大宮停車場大成線!Print_Titles</vt:lpstr>
      <vt:lpstr>大谷本郷さいたま線!Print_Titles</vt:lpstr>
      <vt:lpstr>大野島越谷線!Print_Titles</vt:lpstr>
      <vt:lpstr>大和田停車場線!Print_Titles</vt:lpstr>
      <vt:lpstr>朝霞蕨線!Print_Titles</vt:lpstr>
      <vt:lpstr>東大宮停車場線!Print_Titles</vt:lpstr>
      <vt:lpstr>東大門安行西立野線!Print_Titles</vt:lpstr>
      <vt:lpstr>東門前蓮田線!Print_Titles</vt:lpstr>
      <vt:lpstr>南浦和越谷線!Print_Titles</vt:lpstr>
      <vt:lpstr>南浦和越谷線2!Print_Titles</vt:lpstr>
      <vt:lpstr>美園１号線!Print_Titles</vt:lpstr>
      <vt:lpstr>北浦和停車場線!Print_Titles</vt:lpstr>
      <vt:lpstr>野田岩槻線!Print_Titles</vt:lpstr>
      <vt:lpstr>与野停車場線!Print_Titles</vt:lpstr>
      <vt:lpstr>蓮田杉戸線!Print_Titles</vt:lpstr>
      <vt:lpstr>路線リスト!Print_Titles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関佳子</dc:creator>
  <cp:lastModifiedBy>さいたま市</cp:lastModifiedBy>
  <cp:lastPrinted>2023-12-22T06:09:42Z</cp:lastPrinted>
  <dcterms:created xsi:type="dcterms:W3CDTF">2018-02-08T05:21:44Z</dcterms:created>
  <dcterms:modified xsi:type="dcterms:W3CDTF">2024-06-24T08:11:24Z</dcterms:modified>
</cp:coreProperties>
</file>