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afi002\0000020WK002\WK00077地域脱炭素移行・再エネ推進交付金事業\１　普及推進\03省エネ・断熱補助金\★R8　見直し案\02様式\"/>
    </mc:Choice>
  </mc:AlternateContent>
  <xr:revisionPtr revIDLastSave="0" documentId="13_ncr:1_{9B974E4E-598C-4CAA-84F4-92E4EBF35A3E}" xr6:coauthVersionLast="47" xr6:coauthVersionMax="47" xr10:uidLastSave="{00000000-0000-0000-0000-000000000000}"/>
  <bookViews>
    <workbookView xWindow="28680" yWindow="-120" windowWidth="29040" windowHeight="15720" xr2:uid="{DDF9295C-9540-4372-B16C-0CAF7213D433}"/>
  </bookViews>
  <sheets>
    <sheet name="補助金額計算" sheetId="1" r:id="rId1"/>
    <sheet name="リスト" sheetId="2" r:id="rId2"/>
  </sheets>
  <definedNames>
    <definedName name="_xlnm.Print_Area" localSheetId="0">補助金額計算!$A$1:$M$39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19" i="1" l="1"/>
  <c r="D20" i="1" s="1"/>
  <c r="L14" i="1"/>
  <c r="L35" i="1"/>
  <c r="D35" i="1"/>
  <c r="I35" i="1" s="1"/>
  <c r="I20" i="1" l="1"/>
  <c r="D27" i="1"/>
  <c r="G39" i="1"/>
  <c r="D15" i="1"/>
  <c r="I15" i="1" s="1"/>
  <c r="D30" i="1"/>
  <c r="I27" i="1" l="1"/>
  <c r="D28" i="1" s="1"/>
  <c r="G28" i="1"/>
  <c r="D38" i="1"/>
  <c r="I38" i="1" s="1"/>
  <c r="I28" i="1" l="1"/>
  <c r="G30" i="1" s="1"/>
  <c r="I30" i="1" s="1"/>
  <c r="D39" i="1" s="1"/>
  <c r="I39" i="1" s="1"/>
  <c r="L39" i="1" s="1"/>
  <c r="B2" i="1" l="1"/>
</calcChain>
</file>

<file path=xl/sharedStrings.xml><?xml version="1.0" encoding="utf-8"?>
<sst xmlns="http://schemas.openxmlformats.org/spreadsheetml/2006/main" count="130" uniqueCount="99">
  <si>
    <t>＝</t>
    <phoneticPr fontId="2"/>
  </si>
  <si>
    <t>円</t>
    <rPh sb="0" eb="1">
      <t>エン</t>
    </rPh>
    <phoneticPr fontId="2"/>
  </si>
  <si>
    <t>－</t>
    <phoneticPr fontId="2"/>
  </si>
  <si>
    <t>＋</t>
    <phoneticPr fontId="2"/>
  </si>
  <si>
    <t>+</t>
    <phoneticPr fontId="2"/>
  </si>
  <si>
    <t>【省エネ・断熱住宅普及促進補助金】補助金額の計算シート</t>
    <rPh sb="1" eb="2">
      <t>ショウ</t>
    </rPh>
    <rPh sb="5" eb="16">
      <t>ダンネツジュウタクフキュウソクシンホジョキン</t>
    </rPh>
    <rPh sb="17" eb="20">
      <t>ホジョキン</t>
    </rPh>
    <rPh sb="20" eb="21">
      <t>ガク</t>
    </rPh>
    <rPh sb="22" eb="24">
      <t>ケイサン</t>
    </rPh>
    <phoneticPr fontId="2"/>
  </si>
  <si>
    <t>【ZEH】</t>
    <phoneticPr fontId="2"/>
  </si>
  <si>
    <t>【高効率給湯機】</t>
    <rPh sb="1" eb="4">
      <t>コウコウリツ</t>
    </rPh>
    <rPh sb="4" eb="6">
      <t>キュウトウ</t>
    </rPh>
    <rPh sb="6" eb="7">
      <t>キ</t>
    </rPh>
    <phoneticPr fontId="2"/>
  </si>
  <si>
    <t>【断熱改修】</t>
    <rPh sb="1" eb="3">
      <t>ダンネツ</t>
    </rPh>
    <rPh sb="3" eb="5">
      <t>カイシュウ</t>
    </rPh>
    <phoneticPr fontId="2"/>
  </si>
  <si>
    <t>－</t>
  </si>
  <si>
    <t>ポイント還元額</t>
  </si>
  <si>
    <t>ポイント還元額</t>
    <rPh sb="4" eb="6">
      <t>カンゲン</t>
    </rPh>
    <rPh sb="6" eb="7">
      <t>ガク</t>
    </rPh>
    <phoneticPr fontId="2"/>
  </si>
  <si>
    <t>国等の補助金額</t>
    <rPh sb="0" eb="1">
      <t>クニ</t>
    </rPh>
    <rPh sb="1" eb="2">
      <t>トウ</t>
    </rPh>
    <rPh sb="3" eb="6">
      <t>ホジョキン</t>
    </rPh>
    <rPh sb="6" eb="7">
      <t>ガク</t>
    </rPh>
    <phoneticPr fontId="2"/>
  </si>
  <si>
    <t>＝</t>
  </si>
  <si>
    <t>（補助率）</t>
  </si>
  <si>
    <t>（補助率）</t>
    <rPh sb="1" eb="4">
      <t>ホジョリツ</t>
    </rPh>
    <phoneticPr fontId="2"/>
  </si>
  <si>
    <t>円</t>
  </si>
  <si>
    <t>※加算要件：</t>
    <rPh sb="1" eb="3">
      <t>カサン</t>
    </rPh>
    <rPh sb="3" eb="5">
      <t>ヨウケン</t>
    </rPh>
    <phoneticPr fontId="2"/>
  </si>
  <si>
    <t>←機種名を選択してください。</t>
    <rPh sb="1" eb="3">
      <t>キシュ</t>
    </rPh>
    <rPh sb="3" eb="4">
      <t>メイ</t>
    </rPh>
    <rPh sb="5" eb="7">
      <t>センタク</t>
    </rPh>
    <phoneticPr fontId="2"/>
  </si>
  <si>
    <t>⑤補助金額</t>
    <rPh sb="1" eb="3">
      <t>ホジョ</t>
    </rPh>
    <rPh sb="3" eb="5">
      <t>キンガク</t>
    </rPh>
    <phoneticPr fontId="2"/>
  </si>
  <si>
    <t>⑧加算額</t>
    <rPh sb="1" eb="4">
      <t>カサンガク</t>
    </rPh>
    <phoneticPr fontId="2"/>
  </si>
  <si>
    <t>⑤補助金額</t>
    <rPh sb="1" eb="3">
      <t>ホジョ</t>
    </rPh>
    <rPh sb="3" eb="4">
      <t>キン</t>
    </rPh>
    <rPh sb="4" eb="5">
      <t>ガク</t>
    </rPh>
    <phoneticPr fontId="2"/>
  </si>
  <si>
    <t>①控除後経費</t>
    <rPh sb="1" eb="3">
      <t>コウジョ</t>
    </rPh>
    <rPh sb="3" eb="4">
      <t>ゴ</t>
    </rPh>
    <rPh sb="4" eb="6">
      <t>ケイヒ</t>
    </rPh>
    <phoneticPr fontId="2"/>
  </si>
  <si>
    <t>④控除後経費</t>
    <rPh sb="1" eb="3">
      <t>コウジョ</t>
    </rPh>
    <rPh sb="3" eb="4">
      <t>ゴ</t>
    </rPh>
    <rPh sb="4" eb="6">
      <t>ケイヒ</t>
    </rPh>
    <phoneticPr fontId="2"/>
  </si>
  <si>
    <t>⑦上限額</t>
    <rPh sb="1" eb="3">
      <t>ジョウゲン</t>
    </rPh>
    <rPh sb="3" eb="4">
      <t>ガク</t>
    </rPh>
    <phoneticPr fontId="2"/>
  </si>
  <si>
    <t>②ZEH補助金額</t>
    <rPh sb="4" eb="7">
      <t>ホジョキン</t>
    </rPh>
    <rPh sb="7" eb="8">
      <t>ガク</t>
    </rPh>
    <phoneticPr fontId="2"/>
  </si>
  <si>
    <t>（併用不可）</t>
    <rPh sb="1" eb="3">
      <t>ヘイヨウ</t>
    </rPh>
    <rPh sb="3" eb="5">
      <t>フカ</t>
    </rPh>
    <phoneticPr fontId="2"/>
  </si>
  <si>
    <t>⑨給湯機補助金額</t>
    <rPh sb="1" eb="3">
      <t>キュウトウ</t>
    </rPh>
    <rPh sb="3" eb="4">
      <t>キ</t>
    </rPh>
    <rPh sb="4" eb="6">
      <t>ホジョ</t>
    </rPh>
    <rPh sb="6" eb="8">
      <t>キンガク</t>
    </rPh>
    <phoneticPr fontId="2"/>
  </si>
  <si>
    <t>補助対象</t>
    <rPh sb="0" eb="2">
      <t>ホジョ</t>
    </rPh>
    <rPh sb="2" eb="4">
      <t>タイショウ</t>
    </rPh>
    <phoneticPr fontId="2"/>
  </si>
  <si>
    <t>補助金額</t>
    <rPh sb="0" eb="2">
      <t>ホジョ</t>
    </rPh>
    <rPh sb="2" eb="4">
      <t>キンガク</t>
    </rPh>
    <phoneticPr fontId="2"/>
  </si>
  <si>
    <t>ZEH</t>
    <phoneticPr fontId="2"/>
  </si>
  <si>
    <t>給湯機</t>
    <rPh sb="0" eb="2">
      <t>キュウトウ</t>
    </rPh>
    <rPh sb="2" eb="3">
      <t>キ</t>
    </rPh>
    <phoneticPr fontId="2"/>
  </si>
  <si>
    <t>加算</t>
    <rPh sb="0" eb="2">
      <t>カサン</t>
    </rPh>
    <phoneticPr fontId="2"/>
  </si>
  <si>
    <t>部分断熱</t>
    <rPh sb="0" eb="2">
      <t>ブブン</t>
    </rPh>
    <rPh sb="2" eb="4">
      <t>ダンネツ</t>
    </rPh>
    <phoneticPr fontId="2"/>
  </si>
  <si>
    <t>全体断熱</t>
    <rPh sb="0" eb="2">
      <t>ゼンタイ</t>
    </rPh>
    <rPh sb="2" eb="4">
      <t>ダンネツ</t>
    </rPh>
    <phoneticPr fontId="2"/>
  </si>
  <si>
    <t>①控除後の補助対象経費：</t>
    <rPh sb="1" eb="3">
      <t>コウジョ</t>
    </rPh>
    <rPh sb="3" eb="4">
      <t>ゴ</t>
    </rPh>
    <rPh sb="5" eb="7">
      <t>ホジョ</t>
    </rPh>
    <rPh sb="7" eb="9">
      <t>タイショウ</t>
    </rPh>
    <rPh sb="9" eb="11">
      <t>ケイヒ</t>
    </rPh>
    <phoneticPr fontId="2"/>
  </si>
  <si>
    <t>②補助金額：</t>
    <rPh sb="1" eb="3">
      <t>ホジョ</t>
    </rPh>
    <rPh sb="3" eb="5">
      <t>キンガク</t>
    </rPh>
    <phoneticPr fontId="2"/>
  </si>
  <si>
    <t>③申請する給湯機の機種：</t>
    <rPh sb="1" eb="3">
      <t>シンセイ</t>
    </rPh>
    <rPh sb="5" eb="7">
      <t>キュウトウ</t>
    </rPh>
    <rPh sb="7" eb="8">
      <t>キ</t>
    </rPh>
    <rPh sb="9" eb="11">
      <t>キシュ</t>
    </rPh>
    <phoneticPr fontId="2"/>
  </si>
  <si>
    <t>④控除後の補助対象経費：</t>
    <rPh sb="1" eb="3">
      <t>コウジョ</t>
    </rPh>
    <rPh sb="3" eb="4">
      <t>ゴ</t>
    </rPh>
    <rPh sb="5" eb="7">
      <t>ホジョ</t>
    </rPh>
    <rPh sb="7" eb="9">
      <t>タイショウ</t>
    </rPh>
    <rPh sb="9" eb="11">
      <t>ケイヒ</t>
    </rPh>
    <phoneticPr fontId="2"/>
  </si>
  <si>
    <t>⑤補助金額：</t>
    <rPh sb="1" eb="3">
      <t>ホジョ</t>
    </rPh>
    <rPh sb="3" eb="5">
      <t>キンガク</t>
    </rPh>
    <phoneticPr fontId="2"/>
  </si>
  <si>
    <t>⑥加算申請の有無：</t>
    <rPh sb="1" eb="3">
      <t>カサン</t>
    </rPh>
    <rPh sb="3" eb="5">
      <t>シンセイ</t>
    </rPh>
    <rPh sb="6" eb="8">
      <t>ウム</t>
    </rPh>
    <phoneticPr fontId="2"/>
  </si>
  <si>
    <t>⑧加算額：</t>
    <rPh sb="1" eb="4">
      <t>カサンガク</t>
    </rPh>
    <phoneticPr fontId="2"/>
  </si>
  <si>
    <t>⑦補助額＋加算額の上限：</t>
    <rPh sb="1" eb="3">
      <t>ホジョ</t>
    </rPh>
    <rPh sb="3" eb="4">
      <t>ガク</t>
    </rPh>
    <rPh sb="5" eb="7">
      <t>カサン</t>
    </rPh>
    <rPh sb="7" eb="8">
      <t>ガク</t>
    </rPh>
    <rPh sb="9" eb="11">
      <t>ジョウゲン</t>
    </rPh>
    <phoneticPr fontId="2"/>
  </si>
  <si>
    <t>エコキュート</t>
    <phoneticPr fontId="2"/>
  </si>
  <si>
    <t>ハイブリッド</t>
    <phoneticPr fontId="2"/>
  </si>
  <si>
    <t>補助＋加算上限</t>
    <rPh sb="0" eb="2">
      <t>ホジョ</t>
    </rPh>
    <rPh sb="3" eb="5">
      <t>カサン</t>
    </rPh>
    <rPh sb="5" eb="7">
      <t>ジョウゲン</t>
    </rPh>
    <phoneticPr fontId="2"/>
  </si>
  <si>
    <t>⑩申請する給湯機の機種：</t>
    <rPh sb="1" eb="3">
      <t>シンセイ</t>
    </rPh>
    <rPh sb="5" eb="7">
      <t>キュウトウ</t>
    </rPh>
    <rPh sb="7" eb="8">
      <t>キ</t>
    </rPh>
    <rPh sb="9" eb="11">
      <t>キシュ</t>
    </rPh>
    <phoneticPr fontId="2"/>
  </si>
  <si>
    <t>⑪控除後の補助対象経費：</t>
    <rPh sb="1" eb="3">
      <t>コウジョ</t>
    </rPh>
    <rPh sb="3" eb="4">
      <t>ゴ</t>
    </rPh>
    <rPh sb="5" eb="7">
      <t>ホジョ</t>
    </rPh>
    <rPh sb="7" eb="9">
      <t>タイショウ</t>
    </rPh>
    <rPh sb="9" eb="11">
      <t>ケイヒ</t>
    </rPh>
    <phoneticPr fontId="2"/>
  </si>
  <si>
    <t>⑫補助金額：</t>
    <rPh sb="1" eb="3">
      <t>ホジョ</t>
    </rPh>
    <rPh sb="3" eb="5">
      <t>キンガク</t>
    </rPh>
    <phoneticPr fontId="2"/>
  </si>
  <si>
    <t>⑫断熱補助金額</t>
    <rPh sb="1" eb="3">
      <t>ダンネツ</t>
    </rPh>
    <rPh sb="3" eb="5">
      <t>ホジョ</t>
    </rPh>
    <rPh sb="5" eb="7">
      <t>キンガク</t>
    </rPh>
    <phoneticPr fontId="2"/>
  </si>
  <si>
    <t>円 ）</t>
    <rPh sb="0" eb="1">
      <t>エン</t>
    </rPh>
    <phoneticPr fontId="2"/>
  </si>
  <si>
    <t>円</t>
    <rPh sb="0" eb="1">
      <t>エン</t>
    </rPh>
    <phoneticPr fontId="2"/>
  </si>
  <si>
    <t>※補助対象経費は、補助対象事業詳細表（様式第1号の2）に記入した値と合致させてください。</t>
    <rPh sb="1" eb="3">
      <t>ホジョ</t>
    </rPh>
    <rPh sb="3" eb="5">
      <t>タイショウ</t>
    </rPh>
    <rPh sb="5" eb="7">
      <t>ケイヒ</t>
    </rPh>
    <rPh sb="9" eb="11">
      <t>ホジョ</t>
    </rPh>
    <rPh sb="11" eb="13">
      <t>タイショウ</t>
    </rPh>
    <rPh sb="13" eb="15">
      <t>ジギョウ</t>
    </rPh>
    <rPh sb="15" eb="17">
      <t>ショウサイ</t>
    </rPh>
    <rPh sb="17" eb="18">
      <t>ヒョウ</t>
    </rPh>
    <rPh sb="19" eb="21">
      <t>ヨウシキ</t>
    </rPh>
    <rPh sb="21" eb="22">
      <t>ダイ</t>
    </rPh>
    <rPh sb="23" eb="24">
      <t>ゴウ</t>
    </rPh>
    <rPh sb="28" eb="30">
      <t>キニュウ</t>
    </rPh>
    <rPh sb="32" eb="33">
      <t>アタイ</t>
    </rPh>
    <rPh sb="34" eb="36">
      <t>ガッチ</t>
    </rPh>
    <phoneticPr fontId="2"/>
  </si>
  <si>
    <t>補助対象経費の考え方</t>
    <rPh sb="0" eb="2">
      <t>ホジョ</t>
    </rPh>
    <rPh sb="2" eb="4">
      <t>タイショウ</t>
    </rPh>
    <rPh sb="4" eb="6">
      <t>ケイヒ</t>
    </rPh>
    <rPh sb="7" eb="8">
      <t>カンガ</t>
    </rPh>
    <rPh sb="9" eb="10">
      <t>カタ</t>
    </rPh>
    <phoneticPr fontId="2"/>
  </si>
  <si>
    <t>【ZEH】</t>
    <phoneticPr fontId="2"/>
  </si>
  <si>
    <t>【高効率給湯機】</t>
    <rPh sb="1" eb="4">
      <t>コウコウリツ</t>
    </rPh>
    <rPh sb="4" eb="6">
      <t>キュウトウ</t>
    </rPh>
    <rPh sb="6" eb="7">
      <t>キ</t>
    </rPh>
    <phoneticPr fontId="2"/>
  </si>
  <si>
    <t>【断熱改修】</t>
    <rPh sb="1" eb="3">
      <t>ダンネツ</t>
    </rPh>
    <rPh sb="3" eb="5">
      <t>カイシュウ</t>
    </rPh>
    <phoneticPr fontId="2"/>
  </si>
  <si>
    <t>≪給湯機加算額の計算≫</t>
    <rPh sb="1" eb="3">
      <t>キュウトウ</t>
    </rPh>
    <rPh sb="3" eb="4">
      <t>キ</t>
    </rPh>
    <rPh sb="4" eb="6">
      <t>カサン</t>
    </rPh>
    <rPh sb="6" eb="7">
      <t>ガク</t>
    </rPh>
    <rPh sb="8" eb="10">
      <t>ケイサン</t>
    </rPh>
    <phoneticPr fontId="2"/>
  </si>
  <si>
    <t>≪全体の共通事項≫</t>
    <rPh sb="1" eb="3">
      <t>ゼンタイ</t>
    </rPh>
    <rPh sb="4" eb="6">
      <t>キョウツウ</t>
    </rPh>
    <rPh sb="6" eb="8">
      <t>ジコウ</t>
    </rPh>
    <phoneticPr fontId="2"/>
  </si>
  <si>
    <t>≪全体改修のみ≫BELS評価書等の認証費用も対象</t>
    <rPh sb="1" eb="3">
      <t>ゼンタイ</t>
    </rPh>
    <rPh sb="3" eb="5">
      <t>カイシュウ</t>
    </rPh>
    <rPh sb="15" eb="16">
      <t>トウ</t>
    </rPh>
    <rPh sb="22" eb="24">
      <t>タイショウ</t>
    </rPh>
    <phoneticPr fontId="2"/>
  </si>
  <si>
    <t>≪追加項目無し≫※全体の共通事項のとおり</t>
    <rPh sb="1" eb="3">
      <t>ツイカ</t>
    </rPh>
    <rPh sb="3" eb="5">
      <t>コウモク</t>
    </rPh>
    <rPh sb="5" eb="6">
      <t>ナ</t>
    </rPh>
    <rPh sb="9" eb="11">
      <t>ゼンタイ</t>
    </rPh>
    <rPh sb="12" eb="14">
      <t>キョウツウ</t>
    </rPh>
    <rPh sb="14" eb="16">
      <t>ジコウ</t>
    </rPh>
    <phoneticPr fontId="2"/>
  </si>
  <si>
    <t>※①の値が90万円以上であればZEHの補助金は上限額になります。</t>
    <rPh sb="3" eb="4">
      <t>アタイ</t>
    </rPh>
    <rPh sb="7" eb="9">
      <t>マンエン</t>
    </rPh>
    <rPh sb="9" eb="11">
      <t>イジョウ</t>
    </rPh>
    <rPh sb="19" eb="22">
      <t>ホジョキン</t>
    </rPh>
    <rPh sb="23" eb="25">
      <t>ジョウゲン</t>
    </rPh>
    <rPh sb="25" eb="26">
      <t>ガク</t>
    </rPh>
    <phoneticPr fontId="2"/>
  </si>
  <si>
    <t>※④の値が15万円以上であれば給湯機の補助金は上限額になります。</t>
    <rPh sb="3" eb="4">
      <t>アタイ</t>
    </rPh>
    <rPh sb="7" eb="9">
      <t>マンエン</t>
    </rPh>
    <rPh sb="9" eb="11">
      <t>イジョウ</t>
    </rPh>
    <rPh sb="15" eb="17">
      <t>キュウトウ</t>
    </rPh>
    <rPh sb="17" eb="18">
      <t>キ</t>
    </rPh>
    <rPh sb="19" eb="22">
      <t>ホジョキン</t>
    </rPh>
    <rPh sb="23" eb="25">
      <t>ジョウゲン</t>
    </rPh>
    <rPh sb="25" eb="26">
      <t>ガク</t>
    </rPh>
    <phoneticPr fontId="2"/>
  </si>
  <si>
    <t>※④の値が30万円以上であれば給湯機加算は上限額になります。</t>
    <rPh sb="3" eb="4">
      <t>アタイ</t>
    </rPh>
    <rPh sb="7" eb="9">
      <t>マンエン</t>
    </rPh>
    <rPh sb="9" eb="11">
      <t>イジョウ</t>
    </rPh>
    <rPh sb="15" eb="17">
      <t>キュウトウ</t>
    </rPh>
    <rPh sb="17" eb="18">
      <t>キ</t>
    </rPh>
    <rPh sb="18" eb="20">
      <t>カサン</t>
    </rPh>
    <rPh sb="21" eb="23">
      <t>ジョウゲン</t>
    </rPh>
    <rPh sb="23" eb="24">
      <t>ガク</t>
    </rPh>
    <phoneticPr fontId="2"/>
  </si>
  <si>
    <t>←申請種別を選択してください。</t>
    <rPh sb="1" eb="3">
      <t>シンセイ</t>
    </rPh>
    <rPh sb="3" eb="5">
      <t>シュベツ</t>
    </rPh>
    <rPh sb="6" eb="8">
      <t>センタク</t>
    </rPh>
    <phoneticPr fontId="2"/>
  </si>
  <si>
    <t>⑬補助金総額：≪新築≫</t>
    <rPh sb="1" eb="4">
      <t>ホジョキン</t>
    </rPh>
    <rPh sb="4" eb="6">
      <t>ソウガク</t>
    </rPh>
    <rPh sb="8" eb="10">
      <t>シンチク</t>
    </rPh>
    <phoneticPr fontId="2"/>
  </si>
  <si>
    <t>⑬補助金額</t>
    <rPh sb="1" eb="4">
      <t>ホジョキン</t>
    </rPh>
    <rPh sb="4" eb="5">
      <t>ガク</t>
    </rPh>
    <phoneticPr fontId="2"/>
  </si>
  <si>
    <t>ポイント還元額の考え方</t>
    <rPh sb="4" eb="7">
      <t>カンゲンガク</t>
    </rPh>
    <rPh sb="8" eb="9">
      <t>カンガ</t>
    </rPh>
    <rPh sb="10" eb="11">
      <t>カタ</t>
    </rPh>
    <phoneticPr fontId="2"/>
  </si>
  <si>
    <t>補助対象事業詳細表（様式第１号の２）の表面下部にある※１を参照してください。</t>
    <rPh sb="19" eb="20">
      <t>オモテ</t>
    </rPh>
    <rPh sb="20" eb="21">
      <t>メン</t>
    </rPh>
    <rPh sb="21" eb="23">
      <t>カブ</t>
    </rPh>
    <rPh sb="29" eb="31">
      <t>サンショウ</t>
    </rPh>
    <phoneticPr fontId="2"/>
  </si>
  <si>
    <t xml:space="preserve">   ≪既築≫</t>
    <rPh sb="4" eb="5">
      <t>キ</t>
    </rPh>
    <rPh sb="5" eb="6">
      <t>チク</t>
    </rPh>
    <phoneticPr fontId="2"/>
  </si>
  <si>
    <t>補助対象経費(税抜)</t>
    <rPh sb="0" eb="2">
      <t>ホジョ</t>
    </rPh>
    <rPh sb="2" eb="4">
      <t>タイショウ</t>
    </rPh>
    <rPh sb="4" eb="6">
      <t>ケイヒ</t>
    </rPh>
    <rPh sb="7" eb="9">
      <t>ゼイヌキ</t>
    </rPh>
    <phoneticPr fontId="2"/>
  </si>
  <si>
    <r>
      <t>円</t>
    </r>
    <r>
      <rPr>
        <b/>
        <sz val="11"/>
        <color rgb="FFFF0000"/>
        <rFont val="游ゴシック"/>
        <family val="3"/>
        <charset val="128"/>
        <scheme val="minor"/>
      </rPr>
      <t>（上限30万円）</t>
    </r>
    <rPh sb="2" eb="4">
      <t>ジョウゲン</t>
    </rPh>
    <rPh sb="6" eb="8">
      <t>マンエン</t>
    </rPh>
    <phoneticPr fontId="2"/>
  </si>
  <si>
    <r>
      <t>円</t>
    </r>
    <r>
      <rPr>
        <b/>
        <sz val="11"/>
        <color rgb="FFFF0000"/>
        <rFont val="游ゴシック"/>
        <family val="3"/>
        <charset val="128"/>
        <scheme val="minor"/>
      </rPr>
      <t>（上限5万円）</t>
    </r>
    <rPh sb="2" eb="4">
      <t>ジョウゲン</t>
    </rPh>
    <rPh sb="5" eb="7">
      <t>マンエン</t>
    </rPh>
    <phoneticPr fontId="2"/>
  </si>
  <si>
    <r>
      <t>円</t>
    </r>
    <r>
      <rPr>
        <b/>
        <sz val="11"/>
        <color rgb="FFFF0000"/>
        <rFont val="游ゴシック"/>
        <family val="3"/>
        <charset val="128"/>
        <scheme val="minor"/>
      </rPr>
      <t>（上限10万円）</t>
    </r>
    <rPh sb="2" eb="4">
      <t>ジョウゲン</t>
    </rPh>
    <rPh sb="6" eb="8">
      <t>マンエン</t>
    </rPh>
    <phoneticPr fontId="2"/>
  </si>
  <si>
    <r>
      <t>円</t>
    </r>
    <r>
      <rPr>
        <b/>
        <sz val="11"/>
        <color rgb="FFFF0000"/>
        <rFont val="游ゴシック"/>
        <family val="3"/>
        <charset val="128"/>
        <scheme val="minor"/>
      </rPr>
      <t>（上限額</t>
    </r>
    <rPh sb="2" eb="4">
      <t>ジョウゲン</t>
    </rPh>
    <rPh sb="4" eb="5">
      <t>ガク</t>
    </rPh>
    <phoneticPr fontId="2"/>
  </si>
  <si>
    <t>給湯機機種</t>
    <rPh sb="0" eb="2">
      <t>キュウトウ</t>
    </rPh>
    <rPh sb="2" eb="3">
      <t>キ</t>
    </rPh>
    <rPh sb="3" eb="5">
      <t>キシュ</t>
    </rPh>
    <phoneticPr fontId="2"/>
  </si>
  <si>
    <t>エネファーム</t>
    <phoneticPr fontId="2"/>
  </si>
  <si>
    <t>太陽熱利用システム</t>
    <rPh sb="0" eb="5">
      <t>タイヨウネツリヨウ</t>
    </rPh>
    <phoneticPr fontId="2"/>
  </si>
  <si>
    <t>地中熱利用システム</t>
    <rPh sb="0" eb="2">
      <t>チチュウ</t>
    </rPh>
    <rPh sb="2" eb="3">
      <t>ネツ</t>
    </rPh>
    <rPh sb="3" eb="5">
      <t>リヨウ</t>
    </rPh>
    <phoneticPr fontId="2"/>
  </si>
  <si>
    <t>断熱改修種別</t>
    <rPh sb="0" eb="4">
      <t>ダンネツカイシュウ</t>
    </rPh>
    <rPh sb="4" eb="6">
      <t>シュベツ</t>
    </rPh>
    <phoneticPr fontId="2"/>
  </si>
  <si>
    <t>部分改修</t>
    <rPh sb="0" eb="2">
      <t>ブブン</t>
    </rPh>
    <rPh sb="2" eb="4">
      <t>カイシュウ</t>
    </rPh>
    <phoneticPr fontId="2"/>
  </si>
  <si>
    <t>全体改修</t>
    <rPh sb="0" eb="2">
      <t>ゼンタイ</t>
    </rPh>
    <rPh sb="2" eb="4">
      <t>カイシュウ</t>
    </rPh>
    <phoneticPr fontId="2"/>
  </si>
  <si>
    <t>※補助金額は1,000円未満を切り捨てした値となっています。</t>
    <rPh sb="1" eb="3">
      <t>ホジョ</t>
    </rPh>
    <rPh sb="3" eb="5">
      <t>キンガク</t>
    </rPh>
    <rPh sb="11" eb="12">
      <t>エン</t>
    </rPh>
    <rPh sb="12" eb="14">
      <t>ミマン</t>
    </rPh>
    <rPh sb="15" eb="16">
      <t>キ</t>
    </rPh>
    <rPh sb="17" eb="18">
      <t>ス</t>
    </rPh>
    <rPh sb="21" eb="22">
      <t>アタイ</t>
    </rPh>
    <phoneticPr fontId="2"/>
  </si>
  <si>
    <t>赤枠が入力項目です。</t>
    <rPh sb="0" eb="1">
      <t>アカ</t>
    </rPh>
    <rPh sb="1" eb="2">
      <t>ワク</t>
    </rPh>
    <rPh sb="3" eb="5">
      <t>ニュウリョク</t>
    </rPh>
    <rPh sb="5" eb="7">
      <t>コウモク</t>
    </rPh>
    <phoneticPr fontId="2"/>
  </si>
  <si>
    <t>※（断熱）全体改修の要件：①外壁、屋根、天井、床に対して断熱改修（断熱材の充填等）を行っていること。
　　　　　　　　　　　　　②BELS評価書等において、改修後の住宅全体が「断熱等級５」以上の評価を受けていること</t>
    <rPh sb="2" eb="4">
      <t>ダンネツ</t>
    </rPh>
    <rPh sb="5" eb="7">
      <t>ゼンタイ</t>
    </rPh>
    <rPh sb="7" eb="9">
      <t>カイシュウ</t>
    </rPh>
    <rPh sb="10" eb="12">
      <t>ヨウケン</t>
    </rPh>
    <rPh sb="25" eb="26">
      <t>タイ</t>
    </rPh>
    <rPh sb="28" eb="30">
      <t>ダンネツ</t>
    </rPh>
    <rPh sb="30" eb="32">
      <t>カイシュウ</t>
    </rPh>
    <rPh sb="33" eb="35">
      <t>ダンネツ</t>
    </rPh>
    <rPh sb="35" eb="36">
      <t>ザイ</t>
    </rPh>
    <rPh sb="37" eb="39">
      <t>ジュウテン</t>
    </rPh>
    <rPh sb="39" eb="40">
      <t>トウ</t>
    </rPh>
    <rPh sb="42" eb="43">
      <t>オコナ</t>
    </rPh>
    <rPh sb="72" eb="73">
      <t>トウ</t>
    </rPh>
    <rPh sb="78" eb="80">
      <t>カイシュウ</t>
    </rPh>
    <rPh sb="80" eb="81">
      <t>ゴ</t>
    </rPh>
    <rPh sb="82" eb="84">
      <t>ジュウタク</t>
    </rPh>
    <rPh sb="84" eb="86">
      <t>ゼンタイ</t>
    </rPh>
    <rPh sb="88" eb="90">
      <t>ダンネツ</t>
    </rPh>
    <rPh sb="90" eb="92">
      <t>トウキュウ</t>
    </rPh>
    <rPh sb="94" eb="96">
      <t>イジョウ</t>
    </rPh>
    <rPh sb="97" eb="99">
      <t>ヒョウカ</t>
    </rPh>
    <rPh sb="100" eb="101">
      <t>ウ</t>
    </rPh>
    <phoneticPr fontId="2"/>
  </si>
  <si>
    <t>⑬</t>
    <phoneticPr fontId="2"/>
  </si>
  <si>
    <t>●消費税は含めない（税抜）　●補助対象事業に必要な工事費用・購入費用・設置費用が対象</t>
    <rPh sb="1" eb="4">
      <t>ショウヒゼイ</t>
    </rPh>
    <rPh sb="5" eb="6">
      <t>フク</t>
    </rPh>
    <rPh sb="10" eb="12">
      <t>ゼイヌキ</t>
    </rPh>
    <rPh sb="15" eb="19">
      <t>ホジョタイショウ</t>
    </rPh>
    <rPh sb="19" eb="21">
      <t>ジギョウ</t>
    </rPh>
    <rPh sb="22" eb="24">
      <t>ヒツヨウ</t>
    </rPh>
    <rPh sb="25" eb="27">
      <t>コウジ</t>
    </rPh>
    <rPh sb="27" eb="29">
      <t>ヒヨウ</t>
    </rPh>
    <rPh sb="30" eb="32">
      <t>コウニュウ</t>
    </rPh>
    <rPh sb="32" eb="34">
      <t>ヒヨウ</t>
    </rPh>
    <rPh sb="35" eb="37">
      <t>セッチ</t>
    </rPh>
    <rPh sb="37" eb="39">
      <t>ヒヨウ</t>
    </rPh>
    <rPh sb="40" eb="42">
      <t>タイショウ</t>
    </rPh>
    <phoneticPr fontId="2"/>
  </si>
  <si>
    <t>●高断熱外皮（外皮全ての費用ではなく、断熱化に係る部分）、空調設備（エアコン等）、給湯設備、各エネルギー設備（LED照明等）、創エネルギーシステム（太陽光発電等）、エネルギー計測装置（ＨＥＭＳ）に係る工事費用・購入費用・設置費用が対象　●BELS評価書の認証費用も対象　※全項目を計上する必要無し</t>
    <rPh sb="1" eb="2">
      <t>コウ</t>
    </rPh>
    <rPh sb="7" eb="9">
      <t>ガイヒ</t>
    </rPh>
    <rPh sb="9" eb="10">
      <t>スベ</t>
    </rPh>
    <rPh sb="12" eb="14">
      <t>ヒヨウ</t>
    </rPh>
    <rPh sb="19" eb="21">
      <t>ダンネツ</t>
    </rPh>
    <rPh sb="21" eb="22">
      <t>カ</t>
    </rPh>
    <rPh sb="23" eb="24">
      <t>カカ</t>
    </rPh>
    <rPh sb="25" eb="27">
      <t>ブブン</t>
    </rPh>
    <rPh sb="38" eb="39">
      <t>トウ</t>
    </rPh>
    <rPh sb="58" eb="60">
      <t>ショウメイ</t>
    </rPh>
    <rPh sb="60" eb="61">
      <t>トウ</t>
    </rPh>
    <rPh sb="74" eb="79">
      <t>タイヨウコウハツデン</t>
    </rPh>
    <rPh sb="79" eb="80">
      <t>トウ</t>
    </rPh>
    <rPh sb="98" eb="99">
      <t>カカ</t>
    </rPh>
    <rPh sb="100" eb="102">
      <t>コウジ</t>
    </rPh>
    <rPh sb="102" eb="104">
      <t>ヒヨウ</t>
    </rPh>
    <rPh sb="105" eb="107">
      <t>コウニュウ</t>
    </rPh>
    <rPh sb="107" eb="109">
      <t>ヒヨウ</t>
    </rPh>
    <rPh sb="110" eb="112">
      <t>セッチ</t>
    </rPh>
    <rPh sb="112" eb="114">
      <t>ヒヨウ</t>
    </rPh>
    <rPh sb="115" eb="117">
      <t>タイショウ</t>
    </rPh>
    <rPh sb="127" eb="129">
      <t>ニンショウ</t>
    </rPh>
    <rPh sb="129" eb="131">
      <t>ヒヨウ</t>
    </rPh>
    <rPh sb="132" eb="134">
      <t>タイショウ</t>
    </rPh>
    <rPh sb="136" eb="139">
      <t>ゼンコウモク</t>
    </rPh>
    <rPh sb="140" eb="142">
      <t>ケイジョウ</t>
    </rPh>
    <rPh sb="144" eb="146">
      <t>ヒツヨウ</t>
    </rPh>
    <rPh sb="146" eb="147">
      <t>ナ</t>
    </rPh>
    <phoneticPr fontId="2"/>
  </si>
  <si>
    <t>⑨給湯機合計補助金額：</t>
    <rPh sb="4" eb="6">
      <t>ゴウケイ</t>
    </rPh>
    <rPh sb="6" eb="8">
      <t>ホジョ</t>
    </rPh>
    <rPh sb="8" eb="10">
      <t>キンガク</t>
    </rPh>
    <phoneticPr fontId="2"/>
  </si>
  <si>
    <r>
      <t>←加算有無を選択してください。</t>
    </r>
    <r>
      <rPr>
        <u/>
        <sz val="9"/>
        <color theme="1"/>
        <rFont val="游ゴシック"/>
        <family val="3"/>
        <charset val="128"/>
        <scheme val="minor"/>
      </rPr>
      <t>※国の補助金が未入力の場合、計算結果は表示されません</t>
    </r>
    <r>
      <rPr>
        <u/>
        <sz val="11"/>
        <color theme="1"/>
        <rFont val="游ゴシック"/>
        <family val="3"/>
        <charset val="128"/>
        <scheme val="minor"/>
      </rPr>
      <t>。</t>
    </r>
    <rPh sb="1" eb="3">
      <t>カサン</t>
    </rPh>
    <rPh sb="3" eb="5">
      <t>ウム</t>
    </rPh>
    <rPh sb="6" eb="8">
      <t>センタク</t>
    </rPh>
    <rPh sb="16" eb="17">
      <t>クニ</t>
    </rPh>
    <rPh sb="18" eb="21">
      <t>ホジョキン</t>
    </rPh>
    <rPh sb="22" eb="25">
      <t>ミニュウリョク</t>
    </rPh>
    <rPh sb="26" eb="28">
      <t>バアイ</t>
    </rPh>
    <rPh sb="29" eb="31">
      <t>ケイサン</t>
    </rPh>
    <rPh sb="31" eb="33">
      <t>ケッカ</t>
    </rPh>
    <rPh sb="34" eb="36">
      <t>ヒョウジ</t>
    </rPh>
    <phoneticPr fontId="2"/>
  </si>
  <si>
    <t>×</t>
  </si>
  <si>
    <t>×</t>
    <phoneticPr fontId="2"/>
  </si>
  <si>
    <t>加算基準の国補助額</t>
    <rPh sb="0" eb="2">
      <t>カサン</t>
    </rPh>
    <rPh sb="2" eb="4">
      <t>キジュン</t>
    </rPh>
    <rPh sb="5" eb="6">
      <t>クニ</t>
    </rPh>
    <rPh sb="6" eb="8">
      <t>ホジョ</t>
    </rPh>
    <rPh sb="8" eb="9">
      <t>ガク</t>
    </rPh>
    <phoneticPr fontId="2"/>
  </si>
  <si>
    <t>（１）交換前の給湯機が「ガス給湯機」「電気温水器」等であること。※エコジョーズも対象</t>
    <rPh sb="3" eb="5">
      <t>コウカン</t>
    </rPh>
    <rPh sb="5" eb="6">
      <t>マエ</t>
    </rPh>
    <rPh sb="7" eb="9">
      <t>キュウトウ</t>
    </rPh>
    <rPh sb="9" eb="10">
      <t>キ</t>
    </rPh>
    <rPh sb="14" eb="16">
      <t>キュウトウ</t>
    </rPh>
    <rPh sb="16" eb="17">
      <t>キ</t>
    </rPh>
    <rPh sb="19" eb="21">
      <t>デンキ</t>
    </rPh>
    <rPh sb="21" eb="24">
      <t>オンスイキ</t>
    </rPh>
    <rPh sb="25" eb="26">
      <t>トウ</t>
    </rPh>
    <rPh sb="40" eb="42">
      <t>タイショウ</t>
    </rPh>
    <phoneticPr fontId="2"/>
  </si>
  <si>
    <t>※⑪の値が部分改修：15万円以上、全体改修：30万円以上であれば断熱改修の補助金は上限額になります。</t>
    <rPh sb="3" eb="4">
      <t>アタイ</t>
    </rPh>
    <rPh sb="5" eb="9">
      <t>ブブンカイシュウ</t>
    </rPh>
    <rPh sb="12" eb="14">
      <t>マンエン</t>
    </rPh>
    <rPh sb="14" eb="16">
      <t>イジョウ</t>
    </rPh>
    <rPh sb="17" eb="19">
      <t>ゼンタイ</t>
    </rPh>
    <rPh sb="19" eb="21">
      <t>カイシュウ</t>
    </rPh>
    <rPh sb="24" eb="26">
      <t>マンエン</t>
    </rPh>
    <rPh sb="26" eb="28">
      <t>イジョウ</t>
    </rPh>
    <rPh sb="32" eb="34">
      <t>ダンネツ</t>
    </rPh>
    <rPh sb="34" eb="36">
      <t>カイシュウ</t>
    </rPh>
    <rPh sb="37" eb="40">
      <t>ホジョキン</t>
    </rPh>
    <rPh sb="41" eb="43">
      <t>ジョウゲン</t>
    </rPh>
    <rPh sb="43" eb="44">
      <t>ガク</t>
    </rPh>
    <phoneticPr fontId="2"/>
  </si>
  <si>
    <t>⑪控除後経費</t>
    <rPh sb="1" eb="3">
      <t>コウジョ</t>
    </rPh>
    <rPh sb="3" eb="4">
      <t>ゴ</t>
    </rPh>
    <rPh sb="4" eb="6">
      <t>ケイヒ</t>
    </rPh>
    <phoneticPr fontId="2"/>
  </si>
  <si>
    <t>　　　≪エコキュート：10万円、ハイブリッド：12万円、エネファーム：17万円≫</t>
    <rPh sb="37" eb="38">
      <t>マン</t>
    </rPh>
    <rPh sb="38" eb="39">
      <t>エン</t>
    </rPh>
    <phoneticPr fontId="2"/>
  </si>
  <si>
    <t>（２）国の補助金額が次の値以上の機器であること。</t>
    <rPh sb="3" eb="4">
      <t>クニ</t>
    </rPh>
    <rPh sb="5" eb="8">
      <t>ホジョキン</t>
    </rPh>
    <rPh sb="8" eb="9">
      <t>ガク</t>
    </rPh>
    <rPh sb="10" eb="11">
      <t>ツギ</t>
    </rPh>
    <rPh sb="12" eb="13">
      <t>アタイ</t>
    </rPh>
    <rPh sb="13" eb="15">
      <t>イジョウ</t>
    </rPh>
    <rPh sb="16" eb="18">
      <t>キキ</t>
    </rPh>
    <phoneticPr fontId="2"/>
  </si>
  <si>
    <t>国・県等の補助金額</t>
    <rPh sb="2" eb="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</si>
</sst>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38" fontId="3" fillId="3" borderId="1" xfId="1" applyFont="1" applyFill="1" applyBorder="1" applyAlignment="1" applyProtection="1">
      <alignment horizontal="center" vertical="center" shrinkToFit="1"/>
      <protection locked="0"/>
    </xf>
    <xf numFmtId="38" fontId="3" fillId="4" borderId="1" xfId="1" applyFont="1" applyFill="1" applyBorder="1" applyAlignment="1" applyProtection="1">
      <alignment horizontal="center" vertical="center" shrinkToFit="1"/>
      <protection locked="0"/>
    </xf>
    <xf numFmtId="38" fontId="3" fillId="5" borderId="1" xfId="1" applyFont="1" applyFill="1" applyBorder="1" applyAlignment="1" applyProtection="1">
      <alignment horizontal="center" vertical="center" shrinkToFit="1"/>
      <protection locked="0"/>
    </xf>
    <xf numFmtId="38" fontId="3" fillId="4" borderId="0" xfId="1" applyFont="1" applyFill="1" applyBorder="1" applyAlignment="1" applyProtection="1">
      <alignment horizontal="center" vertical="center" shrinkToFit="1"/>
    </xf>
    <xf numFmtId="38" fontId="3" fillId="0" borderId="0" xfId="1" applyNumberFormat="1" applyFont="1" applyFill="1" applyBorder="1" applyAlignment="1" applyProtection="1">
      <alignment horizontal="center" vertical="center" shrinkToFit="1"/>
    </xf>
    <xf numFmtId="38" fontId="3" fillId="0" borderId="0" xfId="1" applyFont="1" applyFill="1" applyBorder="1" applyAlignment="1" applyProtection="1">
      <alignment horizontal="center" vertical="center" shrinkToFit="1"/>
    </xf>
    <xf numFmtId="38" fontId="3" fillId="0" borderId="0" xfId="1" applyFont="1" applyAlignment="1" applyProtection="1">
      <alignment vertical="center" shrinkToFit="1"/>
    </xf>
    <xf numFmtId="38" fontId="3" fillId="0" borderId="0" xfId="1" applyFont="1" applyAlignment="1" applyProtection="1">
      <alignment horizontal="center" vertical="center" shrinkToFit="1"/>
    </xf>
    <xf numFmtId="38" fontId="5" fillId="0" borderId="0" xfId="1" applyFont="1" applyAlignment="1" applyProtection="1">
      <alignment horizontal="center" vertical="center" shrinkToFit="1"/>
    </xf>
    <xf numFmtId="38" fontId="3" fillId="0" borderId="0" xfId="1" applyFont="1" applyAlignment="1" applyProtection="1">
      <alignment horizontal="left" vertical="center" shrinkToFit="1"/>
    </xf>
    <xf numFmtId="38" fontId="3" fillId="0" borderId="1" xfId="1" applyFont="1" applyBorder="1" applyAlignment="1" applyProtection="1">
      <alignment horizontal="center" vertical="center" shrinkToFit="1"/>
    </xf>
    <xf numFmtId="38" fontId="3" fillId="0" borderId="4" xfId="1" applyFont="1" applyBorder="1" applyAlignment="1" applyProtection="1">
      <alignment horizontal="center" vertical="center" shrinkToFit="1"/>
    </xf>
    <xf numFmtId="38" fontId="3" fillId="0" borderId="7" xfId="1" applyFont="1" applyBorder="1" applyAlignment="1" applyProtection="1">
      <alignment horizontal="center" vertical="center" shrinkToFit="1"/>
    </xf>
    <xf numFmtId="38" fontId="3" fillId="0" borderId="7" xfId="1" applyFont="1" applyBorder="1" applyAlignment="1" applyProtection="1">
      <alignment horizontal="left" vertical="center" shrinkToFit="1"/>
    </xf>
    <xf numFmtId="38" fontId="3" fillId="0" borderId="7" xfId="1" applyFont="1" applyBorder="1" applyAlignment="1" applyProtection="1">
      <alignment vertical="center" shrinkToFit="1"/>
    </xf>
    <xf numFmtId="38" fontId="6" fillId="0" borderId="0" xfId="1" applyFont="1" applyFill="1" applyAlignment="1" applyProtection="1">
      <alignment horizontal="left" vertical="center"/>
    </xf>
    <xf numFmtId="38" fontId="3" fillId="0" borderId="0" xfId="1" applyFont="1" applyBorder="1" applyAlignment="1" applyProtection="1">
      <alignment horizontal="center" vertical="center" shrinkToFit="1"/>
    </xf>
    <xf numFmtId="38" fontId="8" fillId="0" borderId="0" xfId="1" applyFont="1" applyFill="1" applyAlignment="1" applyProtection="1">
      <alignment horizontal="left" vertical="center"/>
    </xf>
    <xf numFmtId="38" fontId="3" fillId="0" borderId="0" xfId="1" applyFont="1" applyFill="1" applyAlignment="1" applyProtection="1">
      <alignment horizontal="center" vertical="center" shrinkToFit="1"/>
    </xf>
    <xf numFmtId="38" fontId="3" fillId="0" borderId="0" xfId="1" applyFont="1" applyFill="1" applyAlignment="1" applyProtection="1">
      <alignment vertical="center" shrinkToFit="1"/>
    </xf>
    <xf numFmtId="38" fontId="3" fillId="3" borderId="0" xfId="1" applyFont="1" applyFill="1" applyAlignment="1" applyProtection="1">
      <alignment horizontal="center" vertical="center" shrinkToFit="1"/>
    </xf>
    <xf numFmtId="38" fontId="3" fillId="3" borderId="0" xfId="1" applyFont="1" applyFill="1" applyAlignment="1" applyProtection="1">
      <alignment vertical="center" shrinkToFit="1"/>
    </xf>
    <xf numFmtId="38" fontId="3" fillId="3" borderId="0" xfId="1" applyFont="1" applyFill="1" applyBorder="1" applyAlignment="1" applyProtection="1">
      <alignment horizontal="center" vertical="center" shrinkToFit="1"/>
    </xf>
    <xf numFmtId="38" fontId="3" fillId="3" borderId="0" xfId="1" applyFont="1" applyFill="1" applyAlignment="1" applyProtection="1">
      <alignment vertical="center"/>
    </xf>
    <xf numFmtId="38" fontId="3" fillId="4" borderId="0" xfId="1" applyFont="1" applyFill="1" applyAlignment="1" applyProtection="1">
      <alignment horizontal="center" vertical="center" shrinkToFit="1"/>
    </xf>
    <xf numFmtId="38" fontId="3" fillId="4" borderId="0" xfId="1" applyFont="1" applyFill="1" applyAlignment="1" applyProtection="1">
      <alignment vertical="center" shrinkToFit="1"/>
    </xf>
    <xf numFmtId="38" fontId="3" fillId="4" borderId="0" xfId="1" applyFont="1" applyFill="1" applyAlignment="1" applyProtection="1">
      <alignment vertical="center"/>
    </xf>
    <xf numFmtId="38" fontId="3" fillId="7" borderId="0" xfId="1" applyFont="1" applyFill="1" applyAlignment="1" applyProtection="1">
      <alignment horizontal="center" vertical="center" shrinkToFit="1"/>
    </xf>
    <xf numFmtId="38" fontId="3" fillId="0" borderId="0" xfId="1" applyFont="1" applyFill="1" applyAlignment="1" applyProtection="1">
      <alignment vertical="center"/>
    </xf>
    <xf numFmtId="38" fontId="3" fillId="5" borderId="0" xfId="1" applyFont="1" applyFill="1" applyAlignment="1" applyProtection="1">
      <alignment horizontal="center" vertical="center" shrinkToFit="1"/>
    </xf>
    <xf numFmtId="38" fontId="3" fillId="5" borderId="0" xfId="1" applyFont="1" applyFill="1" applyAlignment="1" applyProtection="1">
      <alignment vertical="center" shrinkToFit="1"/>
    </xf>
    <xf numFmtId="38" fontId="3" fillId="5" borderId="0" xfId="1" applyFont="1" applyFill="1" applyAlignment="1" applyProtection="1">
      <alignment vertical="center"/>
    </xf>
    <xf numFmtId="38" fontId="3" fillId="0" borderId="0" xfId="1" applyFont="1" applyAlignment="1" applyProtection="1">
      <alignment horizontal="left" vertical="center"/>
    </xf>
    <xf numFmtId="38" fontId="5" fillId="0" borderId="0" xfId="1" applyFont="1" applyFill="1" applyAlignment="1" applyProtection="1">
      <alignment horizontal="center" vertical="center" shrinkToFit="1"/>
    </xf>
    <xf numFmtId="38" fontId="5" fillId="0" borderId="0" xfId="1" applyFont="1" applyFill="1" applyAlignment="1" applyProtection="1">
      <alignment horizontal="left" vertical="center" shrinkToFit="1"/>
    </xf>
    <xf numFmtId="38" fontId="3" fillId="3" borderId="7" xfId="1" applyFont="1" applyFill="1" applyBorder="1" applyAlignment="1" applyProtection="1">
      <alignment horizontal="center" vertical="center" shrinkToFit="1"/>
    </xf>
    <xf numFmtId="38" fontId="3" fillId="4" borderId="7" xfId="1" applyFont="1" applyFill="1" applyBorder="1" applyAlignment="1" applyProtection="1">
      <alignment horizontal="center" vertical="center" shrinkToFit="1"/>
    </xf>
    <xf numFmtId="38" fontId="3" fillId="4" borderId="7" xfId="1" applyNumberFormat="1" applyFont="1" applyFill="1" applyBorder="1" applyAlignment="1" applyProtection="1">
      <alignment horizontal="center" vertical="center" shrinkToFit="1"/>
    </xf>
    <xf numFmtId="38" fontId="3" fillId="5" borderId="7" xfId="1" applyFont="1" applyFill="1" applyBorder="1" applyAlignment="1" applyProtection="1">
      <alignment horizontal="center" vertical="center" shrinkToFit="1"/>
    </xf>
    <xf numFmtId="38" fontId="3" fillId="0" borderId="7" xfId="1" applyFont="1" applyFill="1" applyBorder="1" applyAlignment="1" applyProtection="1">
      <alignment horizontal="center" vertical="center" shrinkToFit="1"/>
    </xf>
    <xf numFmtId="38" fontId="3" fillId="3" borderId="10" xfId="1" applyFont="1" applyFill="1" applyBorder="1" applyAlignment="1" applyProtection="1">
      <alignment horizontal="center" vertical="center" shrinkToFit="1"/>
    </xf>
    <xf numFmtId="38" fontId="3" fillId="4" borderId="10" xfId="1" applyFont="1" applyFill="1" applyBorder="1" applyAlignment="1" applyProtection="1">
      <alignment horizontal="center" vertical="center" shrinkToFit="1"/>
    </xf>
    <xf numFmtId="38" fontId="3" fillId="5" borderId="10" xfId="1" applyFont="1" applyFill="1" applyBorder="1" applyAlignment="1" applyProtection="1">
      <alignment horizontal="center" vertical="center" shrinkToFit="1"/>
    </xf>
    <xf numFmtId="38" fontId="5" fillId="0" borderId="0" xfId="1" applyFont="1" applyFill="1" applyAlignment="1" applyProtection="1">
      <alignment vertical="center" shrinkToFit="1"/>
    </xf>
    <xf numFmtId="38" fontId="6" fillId="4" borderId="0" xfId="1" applyFont="1" applyFill="1" applyBorder="1" applyAlignment="1" applyProtection="1">
      <alignment horizontal="left" vertical="center"/>
    </xf>
    <xf numFmtId="38" fontId="9" fillId="5" borderId="0" xfId="1" applyFont="1" applyFill="1" applyAlignment="1" applyProtection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76" fontId="9" fillId="2" borderId="6" xfId="1" applyNumberFormat="1" applyFont="1" applyFill="1" applyBorder="1" applyAlignment="1" applyProtection="1">
      <alignment horizontal="center" vertical="center" shrinkToFit="1"/>
    </xf>
    <xf numFmtId="38" fontId="9" fillId="2" borderId="5" xfId="1" applyFont="1" applyFill="1" applyBorder="1" applyAlignment="1" applyProtection="1">
      <alignment horizontal="center" vertical="center" shrinkToFit="1"/>
    </xf>
    <xf numFmtId="176" fontId="7" fillId="2" borderId="9" xfId="1" applyNumberFormat="1" applyFont="1" applyFill="1" applyBorder="1" applyAlignment="1" applyProtection="1">
      <alignment horizontal="center" vertical="center" shrinkToFit="1"/>
    </xf>
    <xf numFmtId="38" fontId="10" fillId="4" borderId="0" xfId="1" applyFont="1" applyFill="1" applyBorder="1" applyAlignment="1" applyProtection="1">
      <alignment horizontal="left" vertical="center"/>
    </xf>
    <xf numFmtId="38" fontId="10" fillId="5" borderId="0" xfId="1" applyFont="1" applyFill="1" applyBorder="1" applyAlignment="1" applyProtection="1">
      <alignment horizontal="left" vertical="center"/>
    </xf>
    <xf numFmtId="38" fontId="5" fillId="2" borderId="7" xfId="1" applyFont="1" applyFill="1" applyBorder="1" applyAlignment="1" applyProtection="1">
      <alignment horizontal="center" vertical="center" shrinkToFit="1"/>
    </xf>
    <xf numFmtId="12" fontId="3" fillId="3" borderId="7" xfId="1" applyNumberFormat="1" applyFont="1" applyFill="1" applyBorder="1" applyAlignment="1" applyProtection="1">
      <alignment horizontal="center" vertical="center" shrinkToFit="1"/>
    </xf>
    <xf numFmtId="12" fontId="3" fillId="4" borderId="7" xfId="1" applyNumberFormat="1" applyFont="1" applyFill="1" applyBorder="1" applyAlignment="1" applyProtection="1">
      <alignment horizontal="center" vertical="center" shrinkToFit="1"/>
    </xf>
    <xf numFmtId="12" fontId="3" fillId="5" borderId="7" xfId="1" applyNumberFormat="1" applyFont="1" applyFill="1" applyBorder="1" applyAlignment="1" applyProtection="1">
      <alignment horizontal="center" vertical="center" shrinkToFit="1"/>
    </xf>
    <xf numFmtId="38" fontId="6" fillId="0" borderId="0" xfId="1" applyFont="1" applyAlignment="1" applyProtection="1">
      <alignment vertical="center" wrapText="1"/>
    </xf>
    <xf numFmtId="38" fontId="5" fillId="9" borderId="0" xfId="1" applyFont="1" applyFill="1" applyBorder="1" applyAlignment="1" applyProtection="1">
      <alignment horizontal="center" vertical="center" shrinkToFit="1"/>
    </xf>
    <xf numFmtId="38" fontId="3" fillId="10" borderId="0" xfId="1" applyFont="1" applyFill="1" applyBorder="1" applyAlignment="1" applyProtection="1">
      <alignment vertical="center" shrinkToFit="1"/>
    </xf>
    <xf numFmtId="38" fontId="10" fillId="4" borderId="2" xfId="1" applyFont="1" applyFill="1" applyBorder="1" applyAlignment="1" applyProtection="1">
      <alignment horizontal="left" vertical="center" shrinkToFit="1"/>
    </xf>
    <xf numFmtId="38" fontId="10" fillId="4" borderId="0" xfId="1" applyFont="1" applyFill="1" applyBorder="1" applyAlignment="1" applyProtection="1">
      <alignment horizontal="left" vertical="center" shrinkToFit="1"/>
    </xf>
    <xf numFmtId="38" fontId="7" fillId="7" borderId="0" xfId="1" applyFont="1" applyFill="1" applyAlignment="1" applyProtection="1">
      <alignment horizontal="center" vertical="center" shrinkToFit="1"/>
    </xf>
    <xf numFmtId="38" fontId="3" fillId="7" borderId="0" xfId="1" applyFont="1" applyFill="1" applyAlignment="1" applyProtection="1">
      <alignment vertical="center" shrinkToFit="1"/>
    </xf>
    <xf numFmtId="38" fontId="7" fillId="6" borderId="0" xfId="1" applyFont="1" applyFill="1" applyAlignment="1" applyProtection="1">
      <alignment horizontal="center" vertical="center" shrinkToFit="1"/>
    </xf>
    <xf numFmtId="38" fontId="3" fillId="6" borderId="0" xfId="1" applyFont="1" applyFill="1" applyAlignment="1" applyProtection="1">
      <alignment horizontal="center" vertical="center" shrinkToFit="1"/>
    </xf>
    <xf numFmtId="38" fontId="3" fillId="6" borderId="0" xfId="1" applyFont="1" applyFill="1" applyAlignment="1" applyProtection="1">
      <alignment vertical="center" shrinkToFit="1"/>
    </xf>
    <xf numFmtId="38" fontId="7" fillId="7" borderId="8" xfId="1" applyFont="1" applyFill="1" applyBorder="1" applyAlignment="1" applyProtection="1">
      <alignment horizontal="center" vertical="center" shrinkToFit="1"/>
    </xf>
    <xf numFmtId="38" fontId="7" fillId="8" borderId="8" xfId="1" applyFont="1" applyFill="1" applyBorder="1" applyAlignment="1" applyProtection="1">
      <alignment horizontal="center" vertical="center" shrinkToFit="1"/>
    </xf>
    <xf numFmtId="38" fontId="5" fillId="9" borderId="7" xfId="1" applyFont="1" applyFill="1" applyBorder="1" applyAlignment="1" applyProtection="1">
      <alignment horizontal="center" vertical="center" shrinkToFit="1"/>
    </xf>
    <xf numFmtId="38" fontId="3" fillId="10" borderId="7" xfId="1" applyFont="1" applyFill="1" applyBorder="1" applyAlignment="1" applyProtection="1">
      <alignment vertical="center" shrinkToFit="1"/>
    </xf>
    <xf numFmtId="38" fontId="6" fillId="3" borderId="8" xfId="1" applyFont="1" applyFill="1" applyBorder="1" applyAlignment="1" applyProtection="1">
      <alignment vertical="center" wrapText="1" shrinkToFit="1"/>
    </xf>
    <xf numFmtId="38" fontId="6" fillId="3" borderId="8" xfId="1" applyFont="1" applyFill="1" applyBorder="1" applyAlignment="1" applyProtection="1">
      <alignment vertical="center" shrinkToFit="1"/>
    </xf>
    <xf numFmtId="38" fontId="3" fillId="4" borderId="8" xfId="1" applyFont="1" applyFill="1" applyBorder="1" applyAlignment="1" applyProtection="1">
      <alignment vertical="center" shrinkToFit="1"/>
    </xf>
    <xf numFmtId="38" fontId="3" fillId="5" borderId="8" xfId="1" applyFont="1" applyFill="1" applyBorder="1" applyAlignment="1" applyProtection="1">
      <alignment vertical="center" shrinkToFit="1"/>
    </xf>
    <xf numFmtId="38" fontId="5" fillId="0" borderId="0" xfId="1" applyFont="1" applyFill="1" applyAlignment="1" applyProtection="1">
      <alignment horizontal="left" vertical="center" shrinkToFit="1"/>
    </xf>
    <xf numFmtId="38" fontId="4" fillId="0" borderId="0" xfId="1" applyFont="1" applyAlignment="1" applyProtection="1">
      <alignment horizontal="left" vertical="center" shrinkToFit="1"/>
    </xf>
    <xf numFmtId="38" fontId="3" fillId="7" borderId="0" xfId="1" applyFont="1" applyFill="1" applyAlignment="1" applyProtection="1">
      <alignment horizontal="center" vertical="center" shrinkToFit="1"/>
    </xf>
    <xf numFmtId="38" fontId="3" fillId="8" borderId="0" xfId="1" applyFont="1" applyFill="1" applyAlignment="1" applyProtection="1">
      <alignment horizontal="center" vertical="center" shrinkToFit="1"/>
    </xf>
    <xf numFmtId="38" fontId="3" fillId="8" borderId="0" xfId="1" applyFont="1" applyFill="1" applyAlignment="1" applyProtection="1">
      <alignment vertical="center" shrinkToFit="1"/>
    </xf>
    <xf numFmtId="38" fontId="3" fillId="8" borderId="3" xfId="1" applyFont="1" applyFill="1" applyBorder="1" applyAlignment="1" applyProtection="1">
      <alignment horizontal="center" vertical="center" shrinkToFit="1"/>
    </xf>
    <xf numFmtId="38" fontId="7" fillId="8" borderId="0" xfId="1" applyFont="1" applyFill="1" applyAlignment="1" applyProtection="1">
      <alignment horizontal="center" vertical="center" shrinkToFit="1"/>
    </xf>
    <xf numFmtId="38" fontId="3" fillId="7" borderId="3" xfId="1" applyFont="1" applyFill="1" applyBorder="1" applyAlignment="1" applyProtection="1">
      <alignment horizontal="center" vertical="center" shrinkToFit="1"/>
    </xf>
    <xf numFmtId="38" fontId="3" fillId="0" borderId="2" xfId="1" applyFont="1" applyBorder="1" applyAlignment="1" applyProtection="1">
      <alignment horizontal="left" vertical="center" shrinkToFit="1"/>
    </xf>
    <xf numFmtId="38" fontId="3" fillId="0" borderId="0" xfId="1" applyFont="1" applyAlignment="1" applyProtection="1">
      <alignment horizontal="left" vertical="center" shrinkToFit="1"/>
    </xf>
    <xf numFmtId="38" fontId="7" fillId="6" borderId="7" xfId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AE5C-FB2B-49C1-A75F-8C62AC535623}">
  <sheetPr>
    <tabColor rgb="FFFFC000"/>
    <pageSetUpPr fitToPage="1"/>
  </sheetPr>
  <dimension ref="A1:P42"/>
  <sheetViews>
    <sheetView showGridLines="0" tabSelected="1" view="pageBreakPreview" zoomScaleNormal="100" zoomScaleSheetLayoutView="100" workbookViewId="0">
      <selection activeCell="D14" sqref="D14"/>
    </sheetView>
  </sheetViews>
  <sheetFormatPr defaultColWidth="10.59765625" defaultRowHeight="18" x14ac:dyDescent="0.45"/>
  <cols>
    <col min="1" max="1" width="10.19921875" style="8" customWidth="1"/>
    <col min="2" max="2" width="10.5" style="8" customWidth="1"/>
    <col min="3" max="3" width="13.5" style="8" customWidth="1"/>
    <col min="4" max="4" width="8.09765625" style="8" customWidth="1"/>
    <col min="5" max="5" width="4.8984375" style="8" customWidth="1"/>
    <col min="6" max="6" width="11.09765625" style="8" customWidth="1"/>
    <col min="7" max="7" width="7.09765625" style="8" customWidth="1"/>
    <col min="8" max="8" width="4.796875" style="8" customWidth="1"/>
    <col min="9" max="9" width="11.09765625" style="8" customWidth="1"/>
    <col min="10" max="10" width="7" style="7" customWidth="1"/>
    <col min="11" max="11" width="3.296875" style="8" customWidth="1"/>
    <col min="12" max="12" width="9.09765625" style="8" customWidth="1"/>
    <col min="13" max="13" width="4.59765625" style="8" customWidth="1"/>
    <col min="14" max="14" width="10.59765625" style="8"/>
    <col min="17" max="16384" width="10.59765625" style="8"/>
  </cols>
  <sheetData>
    <row r="1" spans="1:16" ht="31.8" customHeight="1" thickBot="1" x14ac:dyDescent="0.5">
      <c r="A1" s="78" t="s">
        <v>5</v>
      </c>
      <c r="B1" s="78"/>
      <c r="C1" s="78"/>
      <c r="D1" s="78"/>
      <c r="E1" s="78"/>
      <c r="F1" s="78"/>
      <c r="G1" s="78"/>
      <c r="H1" s="44"/>
      <c r="I1" s="44"/>
      <c r="O1" s="8"/>
      <c r="P1" s="8"/>
    </row>
    <row r="2" spans="1:16" ht="21" customHeight="1" thickBot="1" x14ac:dyDescent="0.5">
      <c r="A2" s="9" t="s">
        <v>66</v>
      </c>
      <c r="B2" s="52" t="str">
        <f>L39</f>
        <v/>
      </c>
      <c r="C2" s="10"/>
      <c r="D2" s="11"/>
      <c r="E2" s="85" t="s">
        <v>83</v>
      </c>
      <c r="F2" s="86"/>
      <c r="G2" s="86"/>
      <c r="H2" s="86"/>
      <c r="I2" s="86"/>
      <c r="O2" s="8"/>
      <c r="P2" s="8"/>
    </row>
    <row r="3" spans="1:16" ht="15" customHeight="1" x14ac:dyDescent="0.45">
      <c r="D3" s="33" t="s">
        <v>82</v>
      </c>
      <c r="O3" s="8"/>
      <c r="P3" s="8"/>
    </row>
    <row r="4" spans="1:16" ht="21" customHeight="1" x14ac:dyDescent="0.45">
      <c r="A4" s="71" t="s">
        <v>53</v>
      </c>
      <c r="B4" s="71"/>
      <c r="C4" s="13"/>
      <c r="D4" s="13"/>
      <c r="E4" s="13"/>
      <c r="F4" s="14"/>
      <c r="G4" s="14"/>
      <c r="H4" s="14"/>
      <c r="I4" s="14"/>
      <c r="J4" s="15"/>
      <c r="K4" s="13"/>
      <c r="L4" s="13"/>
      <c r="M4" s="13"/>
      <c r="O4" s="8"/>
      <c r="P4" s="8"/>
    </row>
    <row r="5" spans="1:16" ht="21.6" customHeight="1" x14ac:dyDescent="0.45">
      <c r="A5" s="71" t="s">
        <v>58</v>
      </c>
      <c r="B5" s="71"/>
      <c r="C5" s="72" t="s">
        <v>86</v>
      </c>
      <c r="D5" s="72"/>
      <c r="E5" s="72"/>
      <c r="F5" s="72"/>
      <c r="G5" s="72"/>
      <c r="H5" s="72"/>
      <c r="I5" s="72"/>
      <c r="J5" s="72"/>
      <c r="K5" s="72"/>
      <c r="L5" s="72"/>
      <c r="M5" s="72"/>
      <c r="O5" s="8"/>
      <c r="P5" s="8"/>
    </row>
    <row r="6" spans="1:16" ht="51" customHeight="1" x14ac:dyDescent="0.45">
      <c r="A6" s="87" t="s">
        <v>54</v>
      </c>
      <c r="B6" s="87"/>
      <c r="C6" s="73" t="s">
        <v>87</v>
      </c>
      <c r="D6" s="74"/>
      <c r="E6" s="74"/>
      <c r="F6" s="74"/>
      <c r="G6" s="74"/>
      <c r="H6" s="74"/>
      <c r="I6" s="74"/>
      <c r="J6" s="74"/>
      <c r="K6" s="74"/>
      <c r="L6" s="74"/>
      <c r="M6" s="74"/>
      <c r="O6" s="8"/>
      <c r="P6" s="8"/>
    </row>
    <row r="7" spans="1:16" ht="21.6" customHeight="1" x14ac:dyDescent="0.45">
      <c r="A7" s="69" t="s">
        <v>55</v>
      </c>
      <c r="B7" s="69"/>
      <c r="C7" s="75" t="s">
        <v>60</v>
      </c>
      <c r="D7" s="75"/>
      <c r="E7" s="75"/>
      <c r="F7" s="75"/>
      <c r="G7" s="75"/>
      <c r="H7" s="75"/>
      <c r="I7" s="75"/>
      <c r="J7" s="75"/>
      <c r="K7" s="75"/>
      <c r="L7" s="75"/>
      <c r="M7" s="75"/>
      <c r="O7" s="8"/>
      <c r="P7" s="8"/>
    </row>
    <row r="8" spans="1:16" ht="21.6" customHeight="1" x14ac:dyDescent="0.45">
      <c r="A8" s="70" t="s">
        <v>56</v>
      </c>
      <c r="B8" s="70"/>
      <c r="C8" s="76" t="s">
        <v>59</v>
      </c>
      <c r="D8" s="76"/>
      <c r="E8" s="76"/>
      <c r="F8" s="76"/>
      <c r="G8" s="76"/>
      <c r="H8" s="76"/>
      <c r="I8" s="76"/>
      <c r="J8" s="76"/>
      <c r="K8" s="76"/>
      <c r="L8" s="76"/>
      <c r="M8" s="76"/>
      <c r="O8" s="8"/>
      <c r="P8" s="8"/>
    </row>
    <row r="9" spans="1:16" x14ac:dyDescent="0.45">
      <c r="A9" s="16" t="s">
        <v>52</v>
      </c>
      <c r="D9" s="17"/>
      <c r="F9" s="10"/>
      <c r="G9" s="10"/>
      <c r="H9" s="10"/>
      <c r="I9" s="10"/>
      <c r="O9" s="8"/>
      <c r="P9" s="8"/>
    </row>
    <row r="10" spans="1:16" ht="7.8" customHeight="1" x14ac:dyDescent="0.45">
      <c r="A10" s="16"/>
      <c r="D10" s="17"/>
      <c r="F10" s="10"/>
      <c r="G10" s="10"/>
      <c r="H10" s="10"/>
      <c r="I10" s="10"/>
      <c r="O10" s="8"/>
      <c r="P10" s="8"/>
    </row>
    <row r="11" spans="1:16" ht="21" customHeight="1" x14ac:dyDescent="0.45">
      <c r="A11" s="60" t="s">
        <v>67</v>
      </c>
      <c r="B11" s="60"/>
      <c r="C11" s="61" t="s">
        <v>68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O11" s="8"/>
      <c r="P11" s="8"/>
    </row>
    <row r="12" spans="1:16" ht="14.4" customHeight="1" x14ac:dyDescent="0.45">
      <c r="D12" s="17"/>
      <c r="F12" s="10"/>
      <c r="G12" s="10"/>
      <c r="H12" s="10"/>
      <c r="I12" s="10"/>
      <c r="O12" s="8"/>
      <c r="P12" s="8"/>
    </row>
    <row r="13" spans="1:16" s="19" customFormat="1" ht="21" customHeight="1" thickBot="1" x14ac:dyDescent="0.5">
      <c r="A13" s="66" t="s">
        <v>6</v>
      </c>
      <c r="B13" s="66"/>
      <c r="C13" s="18" t="s">
        <v>61</v>
      </c>
      <c r="E13" s="8"/>
      <c r="J13" s="20"/>
      <c r="M13" s="8"/>
    </row>
    <row r="14" spans="1:16" ht="21" customHeight="1" thickBot="1" x14ac:dyDescent="0.5">
      <c r="A14" s="67" t="s">
        <v>35</v>
      </c>
      <c r="B14" s="67"/>
      <c r="C14" s="21" t="s">
        <v>70</v>
      </c>
      <c r="D14" s="1"/>
      <c r="E14" s="21" t="s">
        <v>2</v>
      </c>
      <c r="F14" s="21" t="s">
        <v>11</v>
      </c>
      <c r="G14" s="1"/>
      <c r="H14" s="21" t="s">
        <v>2</v>
      </c>
      <c r="I14" s="21" t="s">
        <v>12</v>
      </c>
      <c r="J14" s="1"/>
      <c r="K14" s="21" t="s">
        <v>0</v>
      </c>
      <c r="L14" s="36" t="str">
        <f>IF(D14="","",D14-G14-J14)</f>
        <v/>
      </c>
      <c r="M14" s="22" t="s">
        <v>1</v>
      </c>
      <c r="O14" s="8"/>
      <c r="P14" s="8"/>
    </row>
    <row r="15" spans="1:16" ht="21" customHeight="1" x14ac:dyDescent="0.45">
      <c r="A15" s="68" t="s">
        <v>36</v>
      </c>
      <c r="B15" s="68"/>
      <c r="C15" s="23" t="s">
        <v>22</v>
      </c>
      <c r="D15" s="41" t="str">
        <f>IF(L14="","",L14)</f>
        <v/>
      </c>
      <c r="E15" s="23" t="s">
        <v>90</v>
      </c>
      <c r="F15" s="21" t="s">
        <v>15</v>
      </c>
      <c r="G15" s="56">
        <v>0.33333333333333331</v>
      </c>
      <c r="H15" s="21" t="s">
        <v>0</v>
      </c>
      <c r="I15" s="55" t="str">
        <f>IF(D15="","",IF(L14&lt;0,"誤入力あり",IF(D15*G15&gt;リスト!B2,リスト!B2,ROUNDDOWN(D15*G15,-3))))</f>
        <v/>
      </c>
      <c r="J15" s="24" t="s">
        <v>71</v>
      </c>
      <c r="K15" s="21"/>
      <c r="L15" s="21"/>
      <c r="M15" s="22"/>
      <c r="O15" s="8"/>
      <c r="P15" s="8"/>
    </row>
    <row r="16" spans="1:16" ht="18" customHeight="1" x14ac:dyDescent="0.45">
      <c r="D16" s="17"/>
      <c r="O16" s="8"/>
      <c r="P16" s="8"/>
    </row>
    <row r="17" spans="1:16" ht="21" customHeight="1" thickBot="1" x14ac:dyDescent="0.5">
      <c r="A17" s="64" t="s">
        <v>7</v>
      </c>
      <c r="B17" s="64"/>
      <c r="C17" s="18" t="s">
        <v>62</v>
      </c>
      <c r="D17" s="19"/>
      <c r="E17" s="19"/>
      <c r="F17" s="19"/>
      <c r="G17" s="19"/>
      <c r="H17" s="19"/>
      <c r="I17" s="19"/>
      <c r="J17" s="20"/>
      <c r="K17" s="19"/>
      <c r="L17" s="19"/>
      <c r="M17" s="19"/>
      <c r="O17" s="8"/>
      <c r="P17" s="8"/>
    </row>
    <row r="18" spans="1:16" ht="21" customHeight="1" thickBot="1" x14ac:dyDescent="0.5">
      <c r="A18" s="79" t="s">
        <v>37</v>
      </c>
      <c r="B18" s="84"/>
      <c r="C18" s="2"/>
      <c r="D18" s="53" t="s">
        <v>18</v>
      </c>
      <c r="E18" s="25"/>
      <c r="F18" s="25"/>
      <c r="G18" s="25"/>
      <c r="H18" s="25"/>
      <c r="I18" s="25"/>
      <c r="J18" s="26"/>
      <c r="K18" s="25"/>
      <c r="L18" s="25"/>
      <c r="M18" s="25"/>
      <c r="O18" s="8"/>
      <c r="P18" s="8"/>
    </row>
    <row r="19" spans="1:16" ht="20.399999999999999" customHeight="1" thickBot="1" x14ac:dyDescent="0.5">
      <c r="A19" s="79" t="s">
        <v>38</v>
      </c>
      <c r="B19" s="79"/>
      <c r="C19" s="25" t="s">
        <v>70</v>
      </c>
      <c r="D19" s="2"/>
      <c r="E19" s="25" t="s">
        <v>9</v>
      </c>
      <c r="F19" s="25" t="s">
        <v>10</v>
      </c>
      <c r="G19" s="2"/>
      <c r="H19" s="25" t="s">
        <v>9</v>
      </c>
      <c r="I19" s="25" t="s">
        <v>98</v>
      </c>
      <c r="J19" s="2"/>
      <c r="K19" s="25" t="s">
        <v>13</v>
      </c>
      <c r="L19" s="37" t="str">
        <f>IF(D19="","",D19-G19-J19)</f>
        <v/>
      </c>
      <c r="M19" s="26" t="s">
        <v>16</v>
      </c>
      <c r="O19" s="8"/>
      <c r="P19" s="8"/>
    </row>
    <row r="20" spans="1:16" ht="21" customHeight="1" x14ac:dyDescent="0.45">
      <c r="A20" s="65" t="s">
        <v>39</v>
      </c>
      <c r="B20" s="65"/>
      <c r="C20" s="25" t="s">
        <v>23</v>
      </c>
      <c r="D20" s="42" t="str">
        <f>L19</f>
        <v/>
      </c>
      <c r="E20" s="4" t="s">
        <v>90</v>
      </c>
      <c r="F20" s="25" t="s">
        <v>14</v>
      </c>
      <c r="G20" s="57">
        <v>0.33333333333333331</v>
      </c>
      <c r="H20" s="25" t="s">
        <v>13</v>
      </c>
      <c r="I20" s="55" t="str">
        <f>IF(D20="","",IF(L19&lt;0,"誤入力あり",IF(D20*G20&gt;リスト!B3,リスト!B3,ROUNDDOWN(D20*G20,-3))))</f>
        <v/>
      </c>
      <c r="J20" s="27" t="s">
        <v>72</v>
      </c>
      <c r="K20" s="25"/>
      <c r="L20" s="25"/>
      <c r="M20" s="25"/>
      <c r="O20" s="8"/>
      <c r="P20" s="8"/>
    </row>
    <row r="21" spans="1:16" s="19" customFormat="1" ht="8.4" customHeight="1" x14ac:dyDescent="0.45">
      <c r="C21" s="20"/>
      <c r="D21" s="6"/>
      <c r="G21" s="6"/>
      <c r="J21" s="20"/>
    </row>
    <row r="22" spans="1:16" ht="21" customHeight="1" thickBot="1" x14ac:dyDescent="0.5">
      <c r="A22" s="64" t="s">
        <v>57</v>
      </c>
      <c r="B22" s="64"/>
      <c r="C22" s="18" t="s">
        <v>63</v>
      </c>
      <c r="D22" s="6"/>
      <c r="E22" s="19"/>
      <c r="F22" s="19"/>
      <c r="G22" s="6"/>
      <c r="H22" s="19"/>
      <c r="I22" s="19"/>
      <c r="J22" s="20"/>
      <c r="K22" s="19"/>
      <c r="L22" s="19"/>
      <c r="M22" s="19"/>
      <c r="O22" s="8"/>
      <c r="P22" s="8"/>
    </row>
    <row r="23" spans="1:16" ht="21" customHeight="1" thickBot="1" x14ac:dyDescent="0.5">
      <c r="A23" s="65" t="s">
        <v>40</v>
      </c>
      <c r="B23" s="65"/>
      <c r="C23" s="2"/>
      <c r="D23" s="62" t="s">
        <v>89</v>
      </c>
      <c r="E23" s="63"/>
      <c r="F23" s="63"/>
      <c r="G23" s="63"/>
      <c r="H23" s="63"/>
      <c r="I23" s="63"/>
      <c r="J23" s="63"/>
      <c r="K23" s="63"/>
      <c r="L23" s="63"/>
      <c r="M23" s="63"/>
      <c r="O23" s="8"/>
      <c r="P23" s="8"/>
    </row>
    <row r="24" spans="1:16" ht="16.2" customHeight="1" x14ac:dyDescent="0.45">
      <c r="A24" s="28"/>
      <c r="B24" s="28"/>
      <c r="C24" s="4" t="s">
        <v>17</v>
      </c>
      <c r="D24" s="45" t="s">
        <v>93</v>
      </c>
      <c r="E24" s="25"/>
      <c r="F24" s="25"/>
      <c r="G24" s="4"/>
      <c r="H24" s="25"/>
      <c r="I24" s="25"/>
      <c r="J24" s="26"/>
      <c r="K24" s="25"/>
      <c r="L24" s="25"/>
      <c r="M24" s="25"/>
      <c r="O24" s="8"/>
      <c r="P24" s="8"/>
    </row>
    <row r="25" spans="1:16" ht="16.2" customHeight="1" x14ac:dyDescent="0.45">
      <c r="A25" s="28"/>
      <c r="B25" s="28"/>
      <c r="C25" s="4"/>
      <c r="D25" s="45" t="s">
        <v>97</v>
      </c>
      <c r="E25" s="25"/>
      <c r="F25" s="25"/>
      <c r="G25" s="4"/>
      <c r="H25" s="25"/>
      <c r="I25" s="25"/>
      <c r="J25" s="26"/>
      <c r="K25" s="25"/>
      <c r="L25" s="25"/>
      <c r="M25" s="25"/>
      <c r="O25" s="8"/>
      <c r="P25" s="8"/>
    </row>
    <row r="26" spans="1:16" ht="16.2" customHeight="1" x14ac:dyDescent="0.45">
      <c r="A26" s="28"/>
      <c r="B26" s="28"/>
      <c r="C26" s="4"/>
      <c r="D26" s="45" t="s">
        <v>96</v>
      </c>
      <c r="E26" s="25"/>
      <c r="F26" s="25"/>
      <c r="G26" s="4"/>
      <c r="H26" s="25"/>
      <c r="I26" s="25"/>
      <c r="J26" s="26"/>
      <c r="K26" s="25"/>
      <c r="L26" s="25"/>
      <c r="M26" s="25"/>
      <c r="O26" s="8"/>
      <c r="P26" s="8"/>
    </row>
    <row r="27" spans="1:16" ht="21" customHeight="1" x14ac:dyDescent="0.45">
      <c r="A27" s="79" t="s">
        <v>42</v>
      </c>
      <c r="B27" s="79"/>
      <c r="C27" s="25" t="s">
        <v>23</v>
      </c>
      <c r="D27" s="37" t="str">
        <f>IF(C23="有",IF(C18="エコキュート",IF(J19&lt;リスト!B9,"加算対象外",D20),IF(C18="ハイブリッド",IF(J19&lt;リスト!B10,"加算対象外",D20),D20)),"")</f>
        <v/>
      </c>
      <c r="E27" s="25" t="s">
        <v>90</v>
      </c>
      <c r="F27" s="25" t="s">
        <v>14</v>
      </c>
      <c r="G27" s="57">
        <v>0.33333333333333331</v>
      </c>
      <c r="H27" s="25" t="s">
        <v>0</v>
      </c>
      <c r="I27" s="37" t="str">
        <f>IF(D27="","",IF(D27*G27&gt;リスト!B11,リスト!B11,ROUNDDOWN(D27*G27,-3)))</f>
        <v/>
      </c>
      <c r="J27" s="27" t="s">
        <v>73</v>
      </c>
      <c r="K27" s="25"/>
      <c r="L27" s="25"/>
      <c r="M27" s="25"/>
      <c r="O27" s="8"/>
      <c r="P27" s="8"/>
    </row>
    <row r="28" spans="1:16" ht="21" customHeight="1" x14ac:dyDescent="0.45">
      <c r="A28" s="65" t="s">
        <v>41</v>
      </c>
      <c r="B28" s="65"/>
      <c r="C28" s="25" t="s">
        <v>24</v>
      </c>
      <c r="D28" s="38" t="str">
        <f>I27</f>
        <v/>
      </c>
      <c r="E28" s="4" t="s">
        <v>2</v>
      </c>
      <c r="F28" s="4" t="s">
        <v>19</v>
      </c>
      <c r="G28" s="37" t="str">
        <f>IF(D27="","",I20)</f>
        <v/>
      </c>
      <c r="H28" s="25" t="s">
        <v>0</v>
      </c>
      <c r="I28" s="55" t="str">
        <f>IF(D28="","",IF(D28-G28&gt;リスト!B4,リスト!B4,ROUNDDOWN(D28-G28,-3)))</f>
        <v/>
      </c>
      <c r="J28" s="27" t="s">
        <v>72</v>
      </c>
      <c r="K28" s="25"/>
      <c r="L28" s="25"/>
      <c r="M28" s="25"/>
      <c r="O28" s="8"/>
      <c r="P28" s="8"/>
    </row>
    <row r="29" spans="1:16" ht="9.6" customHeight="1" x14ac:dyDescent="0.45">
      <c r="A29" s="19"/>
      <c r="B29" s="19"/>
      <c r="C29" s="19"/>
      <c r="D29" s="5"/>
      <c r="E29" s="6"/>
      <c r="F29" s="6"/>
      <c r="G29" s="6"/>
      <c r="H29" s="19"/>
      <c r="I29" s="19"/>
      <c r="J29" s="29"/>
      <c r="K29" s="19"/>
      <c r="L29" s="19"/>
      <c r="M29" s="19"/>
      <c r="O29" s="8"/>
      <c r="P29" s="8"/>
    </row>
    <row r="30" spans="1:16" ht="21" customHeight="1" x14ac:dyDescent="0.45">
      <c r="A30" s="79" t="s">
        <v>88</v>
      </c>
      <c r="B30" s="79"/>
      <c r="C30" s="25" t="s">
        <v>21</v>
      </c>
      <c r="D30" s="38" t="str">
        <f>I20</f>
        <v/>
      </c>
      <c r="E30" s="4" t="s">
        <v>3</v>
      </c>
      <c r="F30" s="4" t="s">
        <v>20</v>
      </c>
      <c r="G30" s="37" t="str">
        <f>I28</f>
        <v/>
      </c>
      <c r="H30" s="25" t="s">
        <v>0</v>
      </c>
      <c r="I30" s="55" t="str">
        <f>IF(I20="","",SUM(D30,G30))</f>
        <v/>
      </c>
      <c r="J30" s="27" t="s">
        <v>73</v>
      </c>
      <c r="K30" s="25"/>
      <c r="L30" s="25"/>
      <c r="M30" s="25"/>
      <c r="O30" s="8"/>
      <c r="P30" s="8"/>
    </row>
    <row r="31" spans="1:16" x14ac:dyDescent="0.45">
      <c r="O31" s="8"/>
      <c r="P31" s="8"/>
    </row>
    <row r="32" spans="1:16" ht="20.399999999999999" thickBot="1" x14ac:dyDescent="0.5">
      <c r="A32" s="83" t="s">
        <v>8</v>
      </c>
      <c r="B32" s="83"/>
      <c r="C32" s="18" t="s">
        <v>94</v>
      </c>
      <c r="D32" s="19"/>
      <c r="E32" s="19"/>
      <c r="F32" s="19"/>
      <c r="G32" s="19"/>
      <c r="H32" s="19"/>
      <c r="I32" s="19"/>
      <c r="J32" s="20"/>
      <c r="K32" s="19"/>
      <c r="L32" s="19"/>
      <c r="O32" s="8"/>
      <c r="P32" s="8"/>
    </row>
    <row r="33" spans="1:16" ht="21" customHeight="1" thickBot="1" x14ac:dyDescent="0.5">
      <c r="A33" s="80" t="s">
        <v>46</v>
      </c>
      <c r="B33" s="82"/>
      <c r="C33" s="3"/>
      <c r="D33" s="54" t="s">
        <v>64</v>
      </c>
      <c r="E33" s="30"/>
      <c r="F33" s="30"/>
      <c r="G33" s="30"/>
      <c r="H33" s="30"/>
      <c r="I33" s="30"/>
      <c r="J33" s="31"/>
      <c r="K33" s="30"/>
      <c r="L33" s="30"/>
      <c r="M33" s="30"/>
      <c r="O33" s="8"/>
      <c r="P33" s="8"/>
    </row>
    <row r="34" spans="1:16" ht="21" customHeight="1" thickBot="1" x14ac:dyDescent="0.5">
      <c r="A34" s="80" t="s">
        <v>47</v>
      </c>
      <c r="B34" s="80"/>
      <c r="C34" s="30" t="s">
        <v>70</v>
      </c>
      <c r="D34" s="3"/>
      <c r="E34" s="30" t="s">
        <v>9</v>
      </c>
      <c r="F34" s="30" t="s">
        <v>10</v>
      </c>
      <c r="G34" s="3"/>
      <c r="H34" s="30" t="s">
        <v>9</v>
      </c>
      <c r="I34" s="30" t="s">
        <v>98</v>
      </c>
      <c r="J34" s="3"/>
      <c r="K34" s="30" t="s">
        <v>13</v>
      </c>
      <c r="L34" s="39" t="str">
        <f>IF(D34="","",D34-G34-J34)</f>
        <v/>
      </c>
      <c r="M34" s="31" t="s">
        <v>16</v>
      </c>
      <c r="O34" s="8"/>
      <c r="P34" s="8"/>
    </row>
    <row r="35" spans="1:16" ht="21" customHeight="1" x14ac:dyDescent="0.45">
      <c r="A35" s="81" t="s">
        <v>48</v>
      </c>
      <c r="B35" s="81"/>
      <c r="C35" s="30" t="s">
        <v>95</v>
      </c>
      <c r="D35" s="43" t="str">
        <f>L34</f>
        <v/>
      </c>
      <c r="E35" s="30" t="s">
        <v>91</v>
      </c>
      <c r="F35" s="30" t="s">
        <v>14</v>
      </c>
      <c r="G35" s="58">
        <v>0.33333333333333331</v>
      </c>
      <c r="H35" s="30" t="s">
        <v>13</v>
      </c>
      <c r="I35" s="55" t="str">
        <f>IF(D35="","",IF(L34&lt;0,"誤入力あり",IF(C33="部分改修",IF(D35*G35&gt;リスト!B5,リスト!B5,ROUNDDOWN(D35*G35,-3)),IF(D35*G35&gt;リスト!B6,リスト!B6,ROUNDDOWN(D35*G35,-3)))))</f>
        <v/>
      </c>
      <c r="J35" s="32" t="s">
        <v>74</v>
      </c>
      <c r="K35" s="30"/>
      <c r="L35" s="46" t="str">
        <f>IF(C33="","",IF(C33="部分改修",リスト!B5,リスト!B6))</f>
        <v/>
      </c>
      <c r="M35" s="46" t="s">
        <v>50</v>
      </c>
      <c r="O35" s="8"/>
      <c r="P35" s="8"/>
    </row>
    <row r="36" spans="1:16" ht="31.8" customHeight="1" x14ac:dyDescent="0.45">
      <c r="A36" s="59" t="s">
        <v>84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O36" s="8"/>
      <c r="P36" s="8"/>
    </row>
    <row r="37" spans="1:16" ht="18.600000000000001" thickBot="1" x14ac:dyDescent="0.5">
      <c r="O37" s="8"/>
      <c r="P37" s="8"/>
    </row>
    <row r="38" spans="1:16" ht="21" customHeight="1" x14ac:dyDescent="0.45">
      <c r="A38" s="77" t="s">
        <v>65</v>
      </c>
      <c r="B38" s="77"/>
      <c r="C38" s="19" t="s">
        <v>25</v>
      </c>
      <c r="D38" s="40" t="str">
        <f>IF(I15="","",I15)</f>
        <v/>
      </c>
      <c r="E38" s="19" t="s">
        <v>1</v>
      </c>
      <c r="F38" s="19" t="s">
        <v>26</v>
      </c>
      <c r="G38" s="19"/>
      <c r="H38" s="19" t="s">
        <v>0</v>
      </c>
      <c r="I38" s="40" t="str">
        <f>IF(D38="","",SUM(D38,G38))</f>
        <v/>
      </c>
      <c r="J38" s="20" t="s">
        <v>51</v>
      </c>
      <c r="K38" s="19"/>
      <c r="L38" s="51" t="s">
        <v>85</v>
      </c>
      <c r="O38" s="8"/>
      <c r="P38" s="8"/>
    </row>
    <row r="39" spans="1:16" ht="21" customHeight="1" thickBot="1" x14ac:dyDescent="0.5">
      <c r="A39" s="34"/>
      <c r="B39" s="35" t="s">
        <v>69</v>
      </c>
      <c r="C39" s="19" t="s">
        <v>27</v>
      </c>
      <c r="D39" s="40" t="str">
        <f>IF(I30="","",I30)</f>
        <v/>
      </c>
      <c r="E39" s="19" t="s">
        <v>4</v>
      </c>
      <c r="F39" s="19" t="s">
        <v>49</v>
      </c>
      <c r="G39" s="40" t="str">
        <f>IF(I35="","",I35)</f>
        <v/>
      </c>
      <c r="H39" s="19" t="s">
        <v>0</v>
      </c>
      <c r="I39" s="40" t="str">
        <f>IF(AND(D39="",G39=""),"",SUM(D39,G39))</f>
        <v/>
      </c>
      <c r="J39" s="20" t="s">
        <v>1</v>
      </c>
      <c r="K39" s="19"/>
      <c r="L39" s="50" t="str">
        <f>IF(AND(I38="",I39=""),"",IF(OR(AND(I38&lt;&gt;"",I39&lt;&gt;""),AND(I38&lt;0,I39&lt;0)),"エラー",SUM(I38:I39))+K39)</f>
        <v/>
      </c>
      <c r="O39" s="8"/>
      <c r="P39" s="8"/>
    </row>
    <row r="40" spans="1:16" x14ac:dyDescent="0.45">
      <c r="I40" s="33"/>
      <c r="O40" s="8"/>
      <c r="P40" s="8"/>
    </row>
    <row r="41" spans="1:16" x14ac:dyDescent="0.45">
      <c r="O41" s="8"/>
      <c r="P41" s="8"/>
    </row>
    <row r="42" spans="1:16" x14ac:dyDescent="0.45">
      <c r="O42" s="8"/>
      <c r="P42" s="8"/>
    </row>
  </sheetData>
  <sheetProtection algorithmName="SHA-512" hashValue="C0lR9BjyzTrtanGt+kPH+y8DMP6yFBWKalsi1ImYTZ7+A5Z2HgdUKNqEJfhDChVNKLKvvT/mwZmGG2ua2W2xZA==" saltValue="wvKN33Svr/tM6jqxy70m9g==" spinCount="100000" sheet="1" objects="1" scenarios="1" formatCells="0" formatColumns="0" formatRows="0" selectLockedCells="1"/>
  <mergeCells count="32">
    <mergeCell ref="A38:B38"/>
    <mergeCell ref="A1:G1"/>
    <mergeCell ref="A23:B23"/>
    <mergeCell ref="A30:B30"/>
    <mergeCell ref="A34:B34"/>
    <mergeCell ref="A35:B35"/>
    <mergeCell ref="A33:B33"/>
    <mergeCell ref="A27:B27"/>
    <mergeCell ref="A28:B28"/>
    <mergeCell ref="A32:B32"/>
    <mergeCell ref="A18:B18"/>
    <mergeCell ref="A17:B17"/>
    <mergeCell ref="A19:B19"/>
    <mergeCell ref="E2:I2"/>
    <mergeCell ref="A4:B4"/>
    <mergeCell ref="A6:B6"/>
    <mergeCell ref="A7:B7"/>
    <mergeCell ref="A8:B8"/>
    <mergeCell ref="A5:B5"/>
    <mergeCell ref="C5:M5"/>
    <mergeCell ref="C6:M6"/>
    <mergeCell ref="C7:M7"/>
    <mergeCell ref="C8:M8"/>
    <mergeCell ref="A36:M36"/>
    <mergeCell ref="A11:B11"/>
    <mergeCell ref="C11:M11"/>
    <mergeCell ref="D23:M23"/>
    <mergeCell ref="A22:B22"/>
    <mergeCell ref="A20:B20"/>
    <mergeCell ref="A13:B13"/>
    <mergeCell ref="A14:B14"/>
    <mergeCell ref="A15:B15"/>
  </mergeCells>
  <phoneticPr fontId="2"/>
  <conditionalFormatting sqref="D27">
    <cfRule type="containsText" dxfId="0" priority="1" operator="containsText" text="加算対象外">
      <formula>NOT(ISERROR(SEARCH("加算対象外",D27)))</formula>
    </cfRule>
  </conditionalFormatting>
  <dataValidations count="2">
    <dataValidation type="list" allowBlank="1" showInputMessage="1" showErrorMessage="1" sqref="C23" xr:uid="{501EC7B5-03D9-43EB-ADB1-7F8C647D4977}">
      <formula1>"有,無"</formula1>
    </dataValidation>
    <dataValidation type="whole" operator="greaterThanOrEqual" allowBlank="1" showInputMessage="1" showErrorMessage="1" sqref="P32 D14 G14 J14 J19 G19 D19 D34 G34 J34" xr:uid="{A33327E0-F045-4982-9760-094F50F7047B}">
      <formula1>0</formula1>
    </dataValidation>
  </dataValidations>
  <printOptions horizontalCentered="1"/>
  <pageMargins left="0.25" right="0.25" top="0.75" bottom="0.75" header="0.3" footer="0.3"/>
  <pageSetup paperSize="9" scale="8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4E98E0-6EAA-409B-B123-5C5434BA2000}">
          <x14:formula1>
            <xm:f>リスト!$D$2:$D$6</xm:f>
          </x14:formula1>
          <xm:sqref>C18</xm:sqref>
        </x14:dataValidation>
        <x14:dataValidation type="list" allowBlank="1" showInputMessage="1" showErrorMessage="1" xr:uid="{F14A2611-9F40-493F-AF6F-63808D34BF77}">
          <x14:formula1>
            <xm:f>リスト!$E$2:$E$3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7ED3-CE28-4601-9582-1F23AC074737}">
  <dimension ref="A1:E20"/>
  <sheetViews>
    <sheetView workbookViewId="0">
      <selection activeCell="B9" sqref="B9"/>
    </sheetView>
  </sheetViews>
  <sheetFormatPr defaultRowHeight="18" x14ac:dyDescent="0.45"/>
  <cols>
    <col min="1" max="2" width="10.59765625" style="8" customWidth="1"/>
  </cols>
  <sheetData>
    <row r="1" spans="1:5" x14ac:dyDescent="0.45">
      <c r="A1" s="12" t="s">
        <v>28</v>
      </c>
      <c r="B1" s="12" t="s">
        <v>29</v>
      </c>
      <c r="D1" s="47" t="s">
        <v>75</v>
      </c>
      <c r="E1" s="49" t="s">
        <v>79</v>
      </c>
    </row>
    <row r="2" spans="1:5" x14ac:dyDescent="0.45">
      <c r="A2" s="12" t="s">
        <v>30</v>
      </c>
      <c r="B2" s="12">
        <v>300000</v>
      </c>
      <c r="D2" s="47" t="s">
        <v>43</v>
      </c>
      <c r="E2" s="49" t="s">
        <v>80</v>
      </c>
    </row>
    <row r="3" spans="1:5" x14ac:dyDescent="0.45">
      <c r="A3" s="12" t="s">
        <v>31</v>
      </c>
      <c r="B3" s="12">
        <v>50000</v>
      </c>
      <c r="D3" s="47" t="s">
        <v>44</v>
      </c>
      <c r="E3" s="49" t="s">
        <v>81</v>
      </c>
    </row>
    <row r="4" spans="1:5" x14ac:dyDescent="0.45">
      <c r="A4" s="12" t="s">
        <v>32</v>
      </c>
      <c r="B4" s="12">
        <v>50000</v>
      </c>
      <c r="D4" s="47" t="s">
        <v>76</v>
      </c>
      <c r="E4" s="48"/>
    </row>
    <row r="5" spans="1:5" x14ac:dyDescent="0.45">
      <c r="A5" s="12" t="s">
        <v>33</v>
      </c>
      <c r="B5" s="12">
        <v>50000</v>
      </c>
      <c r="D5" s="47" t="s">
        <v>77</v>
      </c>
      <c r="E5" s="48"/>
    </row>
    <row r="6" spans="1:5" x14ac:dyDescent="0.45">
      <c r="A6" s="12" t="s">
        <v>34</v>
      </c>
      <c r="B6" s="12">
        <v>100000</v>
      </c>
      <c r="D6" s="47" t="s">
        <v>78</v>
      </c>
      <c r="E6" s="48"/>
    </row>
    <row r="8" spans="1:5" x14ac:dyDescent="0.45">
      <c r="A8" s="12" t="s">
        <v>31</v>
      </c>
      <c r="B8" s="12" t="s">
        <v>92</v>
      </c>
    </row>
    <row r="9" spans="1:5" x14ac:dyDescent="0.45">
      <c r="A9" s="12" t="s">
        <v>43</v>
      </c>
      <c r="B9" s="12">
        <v>100000</v>
      </c>
    </row>
    <row r="10" spans="1:5" x14ac:dyDescent="0.45">
      <c r="A10" s="12" t="s">
        <v>44</v>
      </c>
      <c r="B10" s="12">
        <v>120000</v>
      </c>
    </row>
    <row r="11" spans="1:5" x14ac:dyDescent="0.45">
      <c r="A11" s="12" t="s">
        <v>45</v>
      </c>
      <c r="B11" s="12">
        <v>100000</v>
      </c>
    </row>
    <row r="12" spans="1:5" x14ac:dyDescent="0.45">
      <c r="A12" s="19"/>
      <c r="B12" s="19"/>
    </row>
    <row r="15" spans="1:5" x14ac:dyDescent="0.45">
      <c r="B15" s="17"/>
    </row>
    <row r="19" spans="1:2" x14ac:dyDescent="0.45">
      <c r="B19" s="17"/>
    </row>
    <row r="20" spans="1:2" x14ac:dyDescent="0.45">
      <c r="A20" s="19"/>
      <c r="B20" s="19"/>
    </row>
  </sheetData>
  <sheetProtection algorithmName="SHA-512" hashValue="p9FiqTjRQDrU8rd5CWCdYpeEVi8uAXj0OterIRGMq96eGo4RwlRjPxBPFOHeCBXiG2kyfieMqFT3Fpdjx19Epg==" saltValue="xoL6B3qOahqstGv1HRSAWw==" spinCount="100000" sheet="1" objects="1" scenarios="1" selectLockedCells="1" selectUn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補助金額計算</vt:lpstr>
      <vt:lpstr>リスト</vt:lpstr>
      <vt:lpstr>補助金額計算!Print_Area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2025-12-26T06:16:22Z</cp:lastPrinted>
  <dcterms:created xsi:type="dcterms:W3CDTF">2025-12-24T04:01:15Z</dcterms:created>
  <dcterms:modified xsi:type="dcterms:W3CDTF">2026-03-26T02:28:52Z</dcterms:modified>
</cp:coreProperties>
</file>