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2\0060000水道局\0060010業務部\0060065給水装置課\Ｒ５\03給水装置係\05構造材質【継続】\01_給水装置工事施行要領\01_R5.10～ 改訂依頼(給水工事課・水道計画課宛て)\R05改正作業（Word・Excel原稿）\様式（修正済）\"/>
    </mc:Choice>
  </mc:AlternateContent>
  <bookViews>
    <workbookView xWindow="1200" yWindow="-12" windowWidth="14112" windowHeight="8988" tabRatio="650"/>
  </bookViews>
  <sheets>
    <sheet name="給水用具給水負荷単位による同時使用水量ver2" sheetId="31" r:id="rId1"/>
  </sheets>
  <definedNames>
    <definedName name="_xlnm.Print_Area" localSheetId="0">給水用具給水負荷単位による同時使用水量ver2!$A$2:$P$31</definedName>
  </definedNames>
  <calcPr calcId="162913"/>
</workbook>
</file>

<file path=xl/calcChain.xml><?xml version="1.0" encoding="utf-8"?>
<calcChain xmlns="http://schemas.openxmlformats.org/spreadsheetml/2006/main">
  <c r="N11" i="31" l="1"/>
  <c r="P11" i="31" s="1"/>
  <c r="N6" i="31"/>
  <c r="O6" i="31" s="1"/>
  <c r="N15" i="31"/>
  <c r="P15" i="31"/>
  <c r="N21" i="31"/>
  <c r="O21" i="31" s="1"/>
  <c r="N7" i="31"/>
  <c r="P7" i="31" s="1"/>
  <c r="N10" i="31"/>
  <c r="P10" i="31" s="1"/>
  <c r="N19" i="31"/>
  <c r="P19" i="31"/>
  <c r="N16" i="31"/>
  <c r="P16" i="31" s="1"/>
  <c r="N14" i="31"/>
  <c r="P14" i="31" s="1"/>
  <c r="N18" i="31"/>
  <c r="O18" i="31" s="1"/>
  <c r="N22" i="31"/>
  <c r="P22" i="31"/>
  <c r="N26" i="31"/>
  <c r="O26" i="31" s="1"/>
  <c r="N27" i="31"/>
  <c r="P27" i="31" s="1"/>
  <c r="U44" i="31"/>
  <c r="U43" i="31"/>
  <c r="U42" i="31"/>
  <c r="U41" i="31"/>
  <c r="U40" i="31"/>
  <c r="U39" i="31"/>
  <c r="U38" i="31"/>
  <c r="Y38" i="31" s="1"/>
  <c r="U37" i="31"/>
  <c r="U36" i="31"/>
  <c r="U35" i="31"/>
  <c r="U34" i="31"/>
  <c r="U33" i="31"/>
  <c r="U32" i="31"/>
  <c r="U31" i="31"/>
  <c r="O11" i="31"/>
  <c r="O15" i="31"/>
  <c r="O7" i="31"/>
  <c r="N8" i="31"/>
  <c r="O8" i="31"/>
  <c r="O19" i="31"/>
  <c r="N9" i="31"/>
  <c r="O9" i="31" s="1"/>
  <c r="N12" i="31"/>
  <c r="O12" i="31"/>
  <c r="N13" i="31"/>
  <c r="O13" i="31"/>
  <c r="N20" i="31"/>
  <c r="O20" i="31" s="1"/>
  <c r="O22" i="31"/>
  <c r="N23" i="31"/>
  <c r="O23" i="31"/>
  <c r="N24" i="31"/>
  <c r="O24" i="31" s="1"/>
  <c r="N25" i="31"/>
  <c r="O25" i="31"/>
  <c r="O27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W32" i="31"/>
  <c r="Z32" i="31" s="1"/>
  <c r="W33" i="31"/>
  <c r="Y33" i="31"/>
  <c r="W34" i="31"/>
  <c r="Y34" i="31" s="1"/>
  <c r="W35" i="31"/>
  <c r="Y35" i="31" s="1"/>
  <c r="W36" i="31"/>
  <c r="Y36" i="31"/>
  <c r="W13" i="31"/>
  <c r="Y13" i="31"/>
  <c r="W14" i="31"/>
  <c r="Z14" i="31" s="1"/>
  <c r="W15" i="31"/>
  <c r="Y15" i="31"/>
  <c r="W16" i="31"/>
  <c r="Y16" i="31"/>
  <c r="W17" i="31"/>
  <c r="Y17" i="31" s="1"/>
  <c r="W44" i="31"/>
  <c r="Z44" i="31" s="1"/>
  <c r="W43" i="31"/>
  <c r="W42" i="31"/>
  <c r="W41" i="31"/>
  <c r="W40" i="31"/>
  <c r="Y40" i="31" s="1"/>
  <c r="W39" i="31"/>
  <c r="W38" i="31"/>
  <c r="W37" i="31"/>
  <c r="W31" i="31"/>
  <c r="Z31" i="31" s="1"/>
  <c r="W25" i="31"/>
  <c r="Z25" i="31" s="1"/>
  <c r="W24" i="31"/>
  <c r="W23" i="31"/>
  <c r="W22" i="31"/>
  <c r="Z22" i="31" s="1"/>
  <c r="W21" i="31"/>
  <c r="W20" i="31"/>
  <c r="W19" i="31"/>
  <c r="Z19" i="31" s="1"/>
  <c r="W18" i="31"/>
  <c r="Y18" i="31" s="1"/>
  <c r="W12" i="31"/>
  <c r="N17" i="31"/>
  <c r="F28" i="31"/>
  <c r="G28" i="31"/>
  <c r="H28" i="31"/>
  <c r="I28" i="31"/>
  <c r="J28" i="31"/>
  <c r="K28" i="31"/>
  <c r="L28" i="31"/>
  <c r="M28" i="31"/>
  <c r="E28" i="31"/>
  <c r="Y11" i="31"/>
  <c r="Z11" i="31"/>
  <c r="Y12" i="31"/>
  <c r="Z12" i="31"/>
  <c r="Z13" i="31"/>
  <c r="Z15" i="31"/>
  <c r="Z16" i="31"/>
  <c r="Z18" i="31"/>
  <c r="Y19" i="31"/>
  <c r="Y20" i="31"/>
  <c r="Z20" i="31"/>
  <c r="Y21" i="31"/>
  <c r="Z21" i="31"/>
  <c r="Y23" i="31"/>
  <c r="Z23" i="31"/>
  <c r="Y24" i="31"/>
  <c r="Z24" i="31"/>
  <c r="Y25" i="31"/>
  <c r="Y30" i="31"/>
  <c r="Z30" i="31"/>
  <c r="Y31" i="31"/>
  <c r="Z33" i="31"/>
  <c r="Z34" i="31"/>
  <c r="Z36" i="31"/>
  <c r="Y37" i="31"/>
  <c r="Z37" i="31"/>
  <c r="Z38" i="31"/>
  <c r="Y39" i="31"/>
  <c r="Z39" i="31"/>
  <c r="Y41" i="31"/>
  <c r="Z41" i="31"/>
  <c r="Y42" i="31"/>
  <c r="Z42" i="31"/>
  <c r="Y43" i="31"/>
  <c r="Z43" i="31"/>
  <c r="Z40" i="31" l="1"/>
  <c r="Y22" i="31"/>
  <c r="Y44" i="31"/>
  <c r="Z35" i="31"/>
  <c r="Z17" i="31"/>
  <c r="Y14" i="31"/>
  <c r="Y32" i="31"/>
  <c r="O14" i="31"/>
  <c r="O10" i="31"/>
  <c r="O28" i="31" s="1"/>
  <c r="AA7" i="31" s="1"/>
  <c r="P26" i="31"/>
  <c r="P21" i="31"/>
  <c r="N28" i="31"/>
  <c r="P18" i="31"/>
  <c r="P6" i="31"/>
  <c r="P28" i="31" s="1"/>
  <c r="AB7" i="31" s="1"/>
  <c r="AA43" i="31" l="1"/>
  <c r="AC43" i="31" s="1"/>
  <c r="AA39" i="31"/>
  <c r="AC39" i="31" s="1"/>
  <c r="AA35" i="31"/>
  <c r="AC35" i="31" s="1"/>
  <c r="AA31" i="31"/>
  <c r="AC31" i="31" s="1"/>
  <c r="AA24" i="31"/>
  <c r="AC24" i="31" s="1"/>
  <c r="AA20" i="31"/>
  <c r="AC20" i="31" s="1"/>
  <c r="AA16" i="31"/>
  <c r="AC16" i="31" s="1"/>
  <c r="AA12" i="31"/>
  <c r="AC12" i="31" s="1"/>
  <c r="AA42" i="31"/>
  <c r="AC42" i="31" s="1"/>
  <c r="AA38" i="31"/>
  <c r="AC38" i="31" s="1"/>
  <c r="AA34" i="31"/>
  <c r="AC34" i="31" s="1"/>
  <c r="AA30" i="31"/>
  <c r="AC30" i="31" s="1"/>
  <c r="AA23" i="31"/>
  <c r="AC23" i="31" s="1"/>
  <c r="AA19" i="31"/>
  <c r="AC19" i="31" s="1"/>
  <c r="AA15" i="31"/>
  <c r="AC15" i="31" s="1"/>
  <c r="AA11" i="31"/>
  <c r="AC11" i="31" s="1"/>
  <c r="AA36" i="31"/>
  <c r="AC36" i="31" s="1"/>
  <c r="AA25" i="31"/>
  <c r="AC25" i="31" s="1"/>
  <c r="AA13" i="31"/>
  <c r="AC13" i="31" s="1"/>
  <c r="AA41" i="31"/>
  <c r="AC41" i="31" s="1"/>
  <c r="AA37" i="31"/>
  <c r="AC37" i="31" s="1"/>
  <c r="AA33" i="31"/>
  <c r="AC33" i="31" s="1"/>
  <c r="AA22" i="31"/>
  <c r="AC22" i="31" s="1"/>
  <c r="AA18" i="31"/>
  <c r="AC18" i="31" s="1"/>
  <c r="AA14" i="31"/>
  <c r="AC14" i="31" s="1"/>
  <c r="AA40" i="31"/>
  <c r="AC40" i="31" s="1"/>
  <c r="AA17" i="31"/>
  <c r="AC17" i="31" s="1"/>
  <c r="AA44" i="31"/>
  <c r="AC44" i="31" s="1"/>
  <c r="AA32" i="31"/>
  <c r="AC32" i="31" s="1"/>
  <c r="AA21" i="31"/>
  <c r="AC21" i="31" s="1"/>
  <c r="AB43" i="31"/>
  <c r="AD43" i="31" s="1"/>
  <c r="AB35" i="31"/>
  <c r="AD35" i="31" s="1"/>
  <c r="AB24" i="31"/>
  <c r="AD24" i="31" s="1"/>
  <c r="AB16" i="31"/>
  <c r="AD16" i="31" s="1"/>
  <c r="AB13" i="31"/>
  <c r="AD13" i="31" s="1"/>
  <c r="AB40" i="31"/>
  <c r="AD40" i="31" s="1"/>
  <c r="AB32" i="31"/>
  <c r="AD32" i="31" s="1"/>
  <c r="AB37" i="31"/>
  <c r="AD37" i="31" s="1"/>
  <c r="AB18" i="31"/>
  <c r="AD18" i="31" s="1"/>
  <c r="AB42" i="31"/>
  <c r="AD42" i="31" s="1"/>
  <c r="AB34" i="31"/>
  <c r="AD34" i="31" s="1"/>
  <c r="AB23" i="31"/>
  <c r="AD23" i="31" s="1"/>
  <c r="AB15" i="31"/>
  <c r="AD15" i="31" s="1"/>
  <c r="AB33" i="31"/>
  <c r="AD33" i="31" s="1"/>
  <c r="AB22" i="31"/>
  <c r="AD22" i="31" s="1"/>
  <c r="AB39" i="31"/>
  <c r="AD39" i="31" s="1"/>
  <c r="AB31" i="31"/>
  <c r="AD31" i="31" s="1"/>
  <c r="AB20" i="31"/>
  <c r="AD20" i="31" s="1"/>
  <c r="AB12" i="31"/>
  <c r="AD12" i="31" s="1"/>
  <c r="AB11" i="31"/>
  <c r="AD11" i="31" s="1"/>
  <c r="AB14" i="31"/>
  <c r="AD14" i="31" s="1"/>
  <c r="AB44" i="31"/>
  <c r="AD44" i="31" s="1"/>
  <c r="AB36" i="31"/>
  <c r="AD36" i="31" s="1"/>
  <c r="AB25" i="31"/>
  <c r="AD25" i="31" s="1"/>
  <c r="AB17" i="31"/>
  <c r="AD17" i="31" s="1"/>
  <c r="AB41" i="31"/>
  <c r="AD41" i="31" s="1"/>
  <c r="AB30" i="31"/>
  <c r="AD30" i="31" s="1"/>
  <c r="AB38" i="31"/>
  <c r="AD38" i="31" s="1"/>
  <c r="AB19" i="31"/>
  <c r="AD19" i="31" s="1"/>
  <c r="AB21" i="31"/>
  <c r="AD21" i="31" s="1"/>
  <c r="AC26" i="31" l="1"/>
  <c r="O29" i="31" s="1"/>
  <c r="AC45" i="31"/>
  <c r="O30" i="31" s="1"/>
  <c r="AD26" i="31"/>
  <c r="P29" i="31" s="1"/>
  <c r="AD45" i="31"/>
  <c r="P30" i="31" s="1"/>
</calcChain>
</file>

<file path=xl/sharedStrings.xml><?xml version="1.0" encoding="utf-8"?>
<sst xmlns="http://schemas.openxmlformats.org/spreadsheetml/2006/main" count="103" uniqueCount="61">
  <si>
    <t>器具名称</t>
    <rPh sb="0" eb="2">
      <t>キグ</t>
    </rPh>
    <rPh sb="2" eb="4">
      <t>メイショウ</t>
    </rPh>
    <phoneticPr fontId="1"/>
  </si>
  <si>
    <t>大便器（FV）</t>
    <rPh sb="0" eb="3">
      <t>ダイベンキ</t>
    </rPh>
    <phoneticPr fontId="1"/>
  </si>
  <si>
    <t>単位数</t>
    <rPh sb="0" eb="3">
      <t>タンイスウ</t>
    </rPh>
    <phoneticPr fontId="1"/>
  </si>
  <si>
    <t>浴槽（混合）</t>
    <rPh sb="3" eb="5">
      <t>コンゴウ</t>
    </rPh>
    <phoneticPr fontId="1"/>
  </si>
  <si>
    <t>器具単位数による同時使用水量マスタ</t>
    <rPh sb="0" eb="2">
      <t>キグ</t>
    </rPh>
    <rPh sb="2" eb="5">
      <t>タンイスウ</t>
    </rPh>
    <rPh sb="8" eb="10">
      <t>ドウジ</t>
    </rPh>
    <rPh sb="10" eb="14">
      <t>シヨウリョウ</t>
    </rPh>
    <phoneticPr fontId="1"/>
  </si>
  <si>
    <t>下表、着色部のみのセルでマスタ数値調整の事</t>
    <rPh sb="0" eb="2">
      <t>カヒョウ</t>
    </rPh>
    <rPh sb="3" eb="5">
      <t>チャクショク</t>
    </rPh>
    <rPh sb="5" eb="6">
      <t>ブ</t>
    </rPh>
    <rPh sb="15" eb="17">
      <t>スウチ</t>
    </rPh>
    <rPh sb="17" eb="19">
      <t>チョウセイ</t>
    </rPh>
    <rPh sb="20" eb="21">
      <t>コト</t>
    </rPh>
    <phoneticPr fontId="1"/>
  </si>
  <si>
    <r>
      <t>■</t>
    </r>
    <r>
      <rPr>
        <i/>
        <sz val="9"/>
        <rFont val="ＭＳ Ｐ明朝"/>
        <family val="1"/>
        <charset val="128"/>
      </rPr>
      <t>　Σy=ax+b</t>
    </r>
    <r>
      <rPr>
        <sz val="9"/>
        <rFont val="ＭＳ Ｐゴシック"/>
        <family val="3"/>
        <charset val="128"/>
      </rPr>
      <t>の関数で求める。y：同時使用水量、x：給水器具単位数</t>
    </r>
    <rPh sb="10" eb="12">
      <t>カンスウ</t>
    </rPh>
    <rPh sb="13" eb="14">
      <t>モト</t>
    </rPh>
    <rPh sb="19" eb="21">
      <t>ドウジ</t>
    </rPh>
    <rPh sb="21" eb="23">
      <t>シヨウ</t>
    </rPh>
    <rPh sb="23" eb="25">
      <t>スイリョウ</t>
    </rPh>
    <rPh sb="28" eb="30">
      <t>キュウスイ</t>
    </rPh>
    <rPh sb="30" eb="32">
      <t>キグ</t>
    </rPh>
    <rPh sb="32" eb="35">
      <t>タンイスウ</t>
    </rPh>
    <phoneticPr fontId="1"/>
  </si>
  <si>
    <t>■　数値データは大阪「’97　必携書 p.244」の表より</t>
    <rPh sb="2" eb="4">
      <t>スウチ</t>
    </rPh>
    <rPh sb="8" eb="10">
      <t>オオサカ</t>
    </rPh>
    <rPh sb="15" eb="17">
      <t>ヒッケイ</t>
    </rPh>
    <rPh sb="17" eb="18">
      <t>ショ</t>
    </rPh>
    <rPh sb="26" eb="27">
      <t>ヒョウ</t>
    </rPh>
    <phoneticPr fontId="1"/>
  </si>
  <si>
    <t>条件</t>
    <rPh sb="0" eb="2">
      <t>ジョウケン</t>
    </rPh>
    <phoneticPr fontId="1"/>
  </si>
  <si>
    <t>使用水量</t>
    <rPh sb="0" eb="2">
      <t>シヨウ</t>
    </rPh>
    <rPh sb="2" eb="4">
      <t>スイリョウ</t>
    </rPh>
    <phoneticPr fontId="1"/>
  </si>
  <si>
    <t>タンク式</t>
    <rPh sb="3" eb="4">
      <t>シキ</t>
    </rPh>
    <phoneticPr fontId="1"/>
  </si>
  <si>
    <t>ＦＶ式</t>
    <rPh sb="2" eb="3">
      <t>シキ</t>
    </rPh>
    <phoneticPr fontId="1"/>
  </si>
  <si>
    <r>
      <t>同時使用水量を求める計算式⇒</t>
    </r>
    <r>
      <rPr>
        <i/>
        <sz val="9"/>
        <rFont val="ＭＳ Ｐゴシック"/>
        <family val="3"/>
        <charset val="128"/>
      </rPr>
      <t xml:space="preserve">　ｙ = </t>
    </r>
    <r>
      <rPr>
        <sz val="9"/>
        <rFont val="ＭＳ Ｐゴシック"/>
        <family val="3"/>
        <charset val="128"/>
      </rPr>
      <t>ROUND((</t>
    </r>
    <r>
      <rPr>
        <i/>
        <sz val="9"/>
        <rFont val="ＭＳ Ｐゴシック"/>
        <family val="3"/>
        <charset val="128"/>
      </rPr>
      <t>ａ</t>
    </r>
    <r>
      <rPr>
        <sz val="9"/>
        <rFont val="ＭＳ Ｐゴシック"/>
        <family val="3"/>
        <charset val="128"/>
      </rPr>
      <t>*(入力単位数-</t>
    </r>
    <r>
      <rPr>
        <i/>
        <sz val="9"/>
        <rFont val="ＭＳ Ｐゴシック"/>
        <family val="3"/>
        <charset val="128"/>
      </rPr>
      <t>ｘ１</t>
    </r>
    <r>
      <rPr>
        <sz val="9"/>
        <rFont val="ＭＳ Ｐゴシック"/>
        <family val="3"/>
        <charset val="128"/>
      </rPr>
      <t>)+</t>
    </r>
    <r>
      <rPr>
        <i/>
        <sz val="9"/>
        <rFont val="ＭＳ Ｐゴシック"/>
        <family val="3"/>
        <charset val="128"/>
      </rPr>
      <t>ｙ１</t>
    </r>
    <r>
      <rPr>
        <sz val="9"/>
        <rFont val="ＭＳ Ｐゴシック"/>
        <family val="3"/>
        <charset val="128"/>
      </rPr>
      <t>),0)</t>
    </r>
    <rPh sb="0" eb="2">
      <t>ドウジ</t>
    </rPh>
    <rPh sb="2" eb="4">
      <t>シヨウ</t>
    </rPh>
    <rPh sb="4" eb="6">
      <t>スイリョウ</t>
    </rPh>
    <rPh sb="7" eb="8">
      <t>モト</t>
    </rPh>
    <rPh sb="10" eb="13">
      <t>ケイサンシキ</t>
    </rPh>
    <rPh sb="29" eb="31">
      <t>ニュウリョク</t>
    </rPh>
    <rPh sb="31" eb="34">
      <t>タンイスウ</t>
    </rPh>
    <phoneticPr fontId="1"/>
  </si>
  <si>
    <t>計算条件リスト</t>
    <rPh sb="0" eb="2">
      <t>ケイサン</t>
    </rPh>
    <rPh sb="2" eb="4">
      <t>ジョウケン</t>
    </rPh>
    <phoneticPr fontId="1"/>
  </si>
  <si>
    <t>x1＜</t>
    <phoneticPr fontId="1"/>
  </si>
  <si>
    <t>≧x2</t>
    <phoneticPr fontId="1"/>
  </si>
  <si>
    <t>y1</t>
    <phoneticPr fontId="1"/>
  </si>
  <si>
    <t>y2</t>
    <phoneticPr fontId="1"/>
  </si>
  <si>
    <t>a</t>
    <phoneticPr fontId="1"/>
  </si>
  <si>
    <t>b</t>
    <phoneticPr fontId="1"/>
  </si>
  <si>
    <t>大便器で洗浄タンクの多い場合</t>
    <phoneticPr fontId="1"/>
  </si>
  <si>
    <t>大便器で洗浄弁の多い場合</t>
    <phoneticPr fontId="1"/>
  </si>
  <si>
    <t>給　水　用　具　数</t>
    <rPh sb="0" eb="1">
      <t>キュウ</t>
    </rPh>
    <rPh sb="2" eb="3">
      <t>ミズ</t>
    </rPh>
    <rPh sb="4" eb="5">
      <t>ヨウ</t>
    </rPh>
    <rPh sb="6" eb="7">
      <t>グ</t>
    </rPh>
    <rPh sb="8" eb="9">
      <t>スウ</t>
    </rPh>
    <phoneticPr fontId="1"/>
  </si>
  <si>
    <t>合計</t>
    <rPh sb="0" eb="2">
      <t>ゴウケイ</t>
    </rPh>
    <phoneticPr fontId="1"/>
  </si>
  <si>
    <t>公衆用</t>
    <rPh sb="0" eb="3">
      <t>コウシュウヨウ</t>
    </rPh>
    <phoneticPr fontId="1"/>
  </si>
  <si>
    <t>私室用</t>
    <rPh sb="0" eb="1">
      <t>シ</t>
    </rPh>
    <rPh sb="1" eb="2">
      <t>シツ</t>
    </rPh>
    <rPh sb="2" eb="3">
      <t>ヨウ</t>
    </rPh>
    <phoneticPr fontId="1"/>
  </si>
  <si>
    <t>器具給水負荷単位数</t>
    <rPh sb="0" eb="2">
      <t>キグ</t>
    </rPh>
    <rPh sb="2" eb="4">
      <t>キュウスイ</t>
    </rPh>
    <rPh sb="4" eb="6">
      <t>フカ</t>
    </rPh>
    <rPh sb="6" eb="9">
      <t>タンイスウ</t>
    </rPh>
    <phoneticPr fontId="1"/>
  </si>
  <si>
    <t>器具給水負荷単位</t>
    <rPh sb="0" eb="2">
      <t>キグ</t>
    </rPh>
    <rPh sb="2" eb="4">
      <t>キュウスイ</t>
    </rPh>
    <rPh sb="4" eb="6">
      <t>フカ</t>
    </rPh>
    <rPh sb="6" eb="8">
      <t>タンイ</t>
    </rPh>
    <phoneticPr fontId="1"/>
  </si>
  <si>
    <t>浴槽（シャワ混）</t>
    <rPh sb="6" eb="7">
      <t>コンゴウ</t>
    </rPh>
    <phoneticPr fontId="1"/>
  </si>
  <si>
    <t>大便器（タンク）</t>
    <rPh sb="0" eb="3">
      <t>ダイベンキ</t>
    </rPh>
    <phoneticPr fontId="1"/>
  </si>
  <si>
    <t>医療用洗面器</t>
    <rPh sb="0" eb="3">
      <t>イリョウヨウ</t>
    </rPh>
    <rPh sb="3" eb="6">
      <t>センメンキ</t>
    </rPh>
    <phoneticPr fontId="1"/>
  </si>
  <si>
    <t>事務室用流し</t>
    <rPh sb="0" eb="3">
      <t>ジムシツ</t>
    </rPh>
    <rPh sb="3" eb="4">
      <t>ヨウ</t>
    </rPh>
    <rPh sb="4" eb="5">
      <t>ナガ</t>
    </rPh>
    <phoneticPr fontId="1"/>
  </si>
  <si>
    <t>台所流し</t>
    <rPh sb="0" eb="2">
      <t>ダイドコロ</t>
    </rPh>
    <rPh sb="2" eb="3">
      <t>ナガ</t>
    </rPh>
    <phoneticPr fontId="1"/>
  </si>
  <si>
    <t>掃除流し</t>
    <rPh sb="0" eb="2">
      <t>ソウジ</t>
    </rPh>
    <rPh sb="2" eb="3">
      <t>ナガ</t>
    </rPh>
    <phoneticPr fontId="1"/>
  </si>
  <si>
    <t>食器洗流し</t>
    <rPh sb="0" eb="2">
      <t>ショッキ</t>
    </rPh>
    <rPh sb="2" eb="3">
      <t>アラ</t>
    </rPh>
    <rPh sb="3" eb="4">
      <t>ナガ</t>
    </rPh>
    <phoneticPr fontId="1"/>
  </si>
  <si>
    <t>給茶器</t>
    <rPh sb="1" eb="2">
      <t>チャ</t>
    </rPh>
    <phoneticPr fontId="1"/>
  </si>
  <si>
    <t>消火補給</t>
    <rPh sb="0" eb="2">
      <t>ショウカ</t>
    </rPh>
    <rPh sb="2" eb="4">
      <t>ホキュウ</t>
    </rPh>
    <phoneticPr fontId="1"/>
  </si>
  <si>
    <t>炊飯器</t>
    <rPh sb="0" eb="3">
      <t>スイハンキ</t>
    </rPh>
    <phoneticPr fontId="1"/>
  </si>
  <si>
    <t>小便器（ＦＶ）</t>
    <phoneticPr fontId="1"/>
  </si>
  <si>
    <t>小便器（タンク）</t>
    <phoneticPr fontId="1"/>
  </si>
  <si>
    <t>洗面器</t>
    <phoneticPr fontId="1"/>
  </si>
  <si>
    <t>手洗器</t>
    <phoneticPr fontId="1"/>
  </si>
  <si>
    <t>－</t>
    <phoneticPr fontId="1"/>
  </si>
  <si>
    <t>洗濯流し</t>
    <phoneticPr fontId="1"/>
  </si>
  <si>
    <t>料理場流し</t>
    <phoneticPr fontId="1"/>
  </si>
  <si>
    <t>散水栓</t>
    <phoneticPr fontId="1"/>
  </si>
  <si>
    <t>給湯器</t>
    <phoneticPr fontId="1"/>
  </si>
  <si>
    <t>私室用</t>
    <rPh sb="0" eb="1">
      <t>シ</t>
    </rPh>
    <rPh sb="1" eb="3">
      <t>シツヨウ</t>
    </rPh>
    <phoneticPr fontId="1"/>
  </si>
  <si>
    <t>1F</t>
    <phoneticPr fontId="1"/>
  </si>
  <si>
    <t>2F</t>
    <phoneticPr fontId="1"/>
  </si>
  <si>
    <t>3F</t>
    <phoneticPr fontId="1"/>
  </si>
  <si>
    <t>4F</t>
    <phoneticPr fontId="1"/>
  </si>
  <si>
    <t>5F</t>
    <phoneticPr fontId="1"/>
  </si>
  <si>
    <t>6F</t>
    <phoneticPr fontId="1"/>
  </si>
  <si>
    <t>7F</t>
    <phoneticPr fontId="1"/>
  </si>
  <si>
    <t>8F</t>
    <phoneticPr fontId="1"/>
  </si>
  <si>
    <t>9F</t>
    <phoneticPr fontId="1"/>
  </si>
  <si>
    <t>同時使用水量</t>
    <rPh sb="0" eb="2">
      <t>ドウジ</t>
    </rPh>
    <rPh sb="2" eb="4">
      <t>シヨウ</t>
    </rPh>
    <rPh sb="4" eb="6">
      <t>スイリョウ</t>
    </rPh>
    <phoneticPr fontId="1"/>
  </si>
  <si>
    <t>洗浄タンクの多い場合</t>
    <rPh sb="0" eb="2">
      <t>センジョウ</t>
    </rPh>
    <rPh sb="6" eb="7">
      <t>オオ</t>
    </rPh>
    <rPh sb="8" eb="10">
      <t>バアイ</t>
    </rPh>
    <phoneticPr fontId="1"/>
  </si>
  <si>
    <t>洗浄弁の多い場合</t>
    <rPh sb="0" eb="2">
      <t>センジョウ</t>
    </rPh>
    <rPh sb="2" eb="3">
      <t>ベン</t>
    </rPh>
    <rPh sb="4" eb="5">
      <t>オオ</t>
    </rPh>
    <rPh sb="6" eb="8">
      <t>バアイ</t>
    </rPh>
    <phoneticPr fontId="1"/>
  </si>
  <si>
    <t>給水用具給水負荷単位による同時使用水量</t>
    <rPh sb="0" eb="2">
      <t>キュウスイ</t>
    </rPh>
    <rPh sb="2" eb="4">
      <t>ヨウグ</t>
    </rPh>
    <rPh sb="4" eb="6">
      <t>キュウスイ</t>
    </rPh>
    <rPh sb="6" eb="8">
      <t>フカ</t>
    </rPh>
    <rPh sb="8" eb="10">
      <t>タンイ</t>
    </rPh>
    <rPh sb="13" eb="15">
      <t>ドウジ</t>
    </rPh>
    <rPh sb="15" eb="17">
      <t>シヨウ</t>
    </rPh>
    <rPh sb="17" eb="19">
      <t>スイリョウ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</si>
</sst>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0.0"/>
    <numFmt numFmtId="209" formatCode="#,##0.00&quot;ℓ/min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i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/>
      <diagonal/>
    </border>
    <border>
      <left/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 diagonalUp="1"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>
      <left/>
      <right/>
      <top style="thin">
        <color indexed="10"/>
      </top>
      <bottom style="thin">
        <color indexed="10"/>
      </bottom>
      <diagonal/>
    </border>
    <border>
      <left/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186" fontId="2" fillId="2" borderId="1" xfId="0" applyNumberFormat="1" applyFont="1" applyFill="1" applyBorder="1"/>
    <xf numFmtId="2" fontId="2" fillId="0" borderId="1" xfId="0" applyNumberFormat="1" applyFont="1" applyBorder="1"/>
    <xf numFmtId="186" fontId="2" fillId="0" borderId="2" xfId="0" applyNumberFormat="1" applyFont="1" applyBorder="1"/>
    <xf numFmtId="0" fontId="2" fillId="3" borderId="1" xfId="0" quotePrefix="1" applyFont="1" applyFill="1" applyBorder="1"/>
    <xf numFmtId="0" fontId="2" fillId="0" borderId="3" xfId="0" applyFont="1" applyBorder="1"/>
    <xf numFmtId="186" fontId="2" fillId="0" borderId="1" xfId="0" applyNumberFormat="1" applyFont="1" applyFill="1" applyBorder="1"/>
    <xf numFmtId="186" fontId="2" fillId="0" borderId="1" xfId="0" applyNumberFormat="1" applyFont="1" applyBorder="1"/>
    <xf numFmtId="0" fontId="9" fillId="0" borderId="0" xfId="0" applyFont="1" applyBorder="1"/>
    <xf numFmtId="0" fontId="2" fillId="4" borderId="1" xfId="0" applyFont="1" applyFill="1" applyBorder="1"/>
    <xf numFmtId="0" fontId="2" fillId="0" borderId="0" xfId="0" applyFont="1"/>
    <xf numFmtId="1" fontId="2" fillId="3" borderId="4" xfId="0" applyNumberFormat="1" applyFont="1" applyFill="1" applyBorder="1"/>
    <xf numFmtId="0" fontId="6" fillId="0" borderId="2" xfId="0" applyFont="1" applyBorder="1" applyAlignment="1"/>
    <xf numFmtId="0" fontId="0" fillId="0" borderId="5" xfId="0" applyBorder="1"/>
    <xf numFmtId="0" fontId="0" fillId="0" borderId="3" xfId="0" applyBorder="1"/>
    <xf numFmtId="0" fontId="11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/>
    <xf numFmtId="0" fontId="4" fillId="3" borderId="0" xfId="0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" fontId="4" fillId="3" borderId="17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3" borderId="26" xfId="0" quotePrefix="1" applyFont="1" applyFill="1" applyBorder="1"/>
    <xf numFmtId="0" fontId="0" fillId="0" borderId="0" xfId="0" applyBorder="1" applyAlignment="1">
      <alignment horizontal="center"/>
    </xf>
    <xf numFmtId="0" fontId="2" fillId="0" borderId="27" xfId="0" applyFont="1" applyBorder="1" applyAlignment="1">
      <alignment horizontal="center"/>
    </xf>
    <xf numFmtId="186" fontId="2" fillId="0" borderId="27" xfId="0" applyNumberFormat="1" applyFont="1" applyFill="1" applyBorder="1"/>
    <xf numFmtId="2" fontId="2" fillId="0" borderId="27" xfId="0" applyNumberFormat="1" applyFont="1" applyBorder="1"/>
    <xf numFmtId="186" fontId="2" fillId="0" borderId="27" xfId="0" applyNumberFormat="1" applyFont="1" applyBorder="1"/>
    <xf numFmtId="209" fontId="4" fillId="0" borderId="24" xfId="0" applyNumberFormat="1" applyFont="1" applyFill="1" applyBorder="1" applyAlignment="1">
      <alignment horizontal="center" vertical="center"/>
    </xf>
    <xf numFmtId="209" fontId="4" fillId="0" borderId="6" xfId="0" applyNumberFormat="1" applyFont="1" applyFill="1" applyBorder="1" applyAlignment="1">
      <alignment horizontal="center" vertical="center"/>
    </xf>
    <xf numFmtId="209" fontId="4" fillId="0" borderId="24" xfId="0" applyNumberFormat="1" applyFont="1" applyBorder="1" applyAlignment="1">
      <alignment horizontal="center" vertical="center"/>
    </xf>
    <xf numFmtId="209" fontId="4" fillId="0" borderId="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/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167640</xdr:colOff>
      <xdr:row>47</xdr:row>
      <xdr:rowOff>0</xdr:rowOff>
    </xdr:from>
    <xdr:to>
      <xdr:col>14</xdr:col>
      <xdr:colOff>83820</xdr:colOff>
      <xdr:row>47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5478780" y="8945880"/>
          <a:ext cx="10820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２階貸店舗２室分</a:t>
          </a:r>
        </a:p>
      </xdr:txBody>
    </xdr:sp>
    <xdr:clientData/>
  </xdr:twoCellAnchor>
  <xdr:twoCellAnchor>
    <xdr:from>
      <xdr:col>11</xdr:col>
      <xdr:colOff>167640</xdr:colOff>
      <xdr:row>47</xdr:row>
      <xdr:rowOff>0</xdr:rowOff>
    </xdr:from>
    <xdr:to>
      <xdr:col>14</xdr:col>
      <xdr:colOff>83820</xdr:colOff>
      <xdr:row>47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5478780" y="8945880"/>
          <a:ext cx="10820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２階貸店舗２室分</a:t>
          </a:r>
        </a:p>
      </xdr:txBody>
    </xdr:sp>
    <xdr:clientData/>
  </xdr:twoCellAnchor>
  <xdr:twoCellAnchor>
    <xdr:from>
      <xdr:col>18</xdr:col>
      <xdr:colOff>0</xdr:colOff>
      <xdr:row>2</xdr:row>
      <xdr:rowOff>91440</xdr:rowOff>
    </xdr:from>
    <xdr:to>
      <xdr:col>18</xdr:col>
      <xdr:colOff>0</xdr:colOff>
      <xdr:row>3</xdr:row>
      <xdr:rowOff>38100</xdr:rowOff>
    </xdr:to>
    <xdr:sp macro="" textlink="">
      <xdr:nvSpPr>
        <xdr:cNvPr id="4099" name="AutoShape 3"/>
        <xdr:cNvSpPr>
          <a:spLocks noChangeArrowheads="1"/>
        </xdr:cNvSpPr>
      </xdr:nvSpPr>
      <xdr:spPr bwMode="auto">
        <a:xfrm flipV="1">
          <a:off x="8595360" y="457200"/>
          <a:ext cx="0" cy="144780"/>
        </a:xfrm>
        <a:prstGeom prst="triangle">
          <a:avLst>
            <a:gd name="adj" fmla="val 52940"/>
          </a:avLst>
        </a:prstGeom>
        <a:solidFill>
          <a:srgbClr xmlns:mc="http://schemas.openxmlformats.org/markup-compatibility/2006" xmlns:a14="http://schemas.microsoft.com/office/drawing/2010/main" val="3366FF" mc:Ignorable="a14" a14:legacySpreadsheetColorIndex="48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Normal="100" workbookViewId="0">
      <selection activeCell="C31" sqref="C31"/>
    </sheetView>
  </sheetViews>
  <sheetFormatPr defaultRowHeight="13.2" x14ac:dyDescent="0.2"/>
  <cols>
    <col min="1" max="1" width="3.6640625" customWidth="1"/>
    <col min="2" max="2" width="14.5546875" customWidth="1"/>
    <col min="3" max="4" width="9.77734375" customWidth="1"/>
    <col min="5" max="14" width="5.6640625" customWidth="1"/>
    <col min="15" max="16" width="12.77734375" customWidth="1"/>
    <col min="17" max="19" width="2.6640625" customWidth="1"/>
    <col min="20" max="20" width="8.109375" customWidth="1"/>
    <col min="21" max="28" width="5.6640625" customWidth="1"/>
    <col min="29" max="30" width="6.33203125" bestFit="1" customWidth="1"/>
    <col min="31" max="35" width="5.6640625" customWidth="1"/>
    <col min="38" max="49" width="5.6640625" customWidth="1"/>
  </cols>
  <sheetData>
    <row r="1" spans="1:35" ht="11.2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35" ht="18" customHeight="1" x14ac:dyDescent="0.2">
      <c r="A2" s="33"/>
      <c r="B2" s="88" t="s">
        <v>60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33"/>
      <c r="T2" s="3"/>
      <c r="U2" s="6" t="s">
        <v>4</v>
      </c>
      <c r="V2" s="3"/>
      <c r="W2" s="3"/>
      <c r="X2" s="3"/>
      <c r="Y2" s="3"/>
      <c r="Z2" s="3"/>
      <c r="AA2" s="3"/>
      <c r="AB2" s="3"/>
    </row>
    <row r="3" spans="1:35" ht="15.9" customHeight="1" x14ac:dyDescent="0.2">
      <c r="A3" s="33"/>
      <c r="B3" s="5"/>
      <c r="C3" s="29"/>
      <c r="D3" s="29"/>
      <c r="E3" s="30"/>
      <c r="F3" s="29"/>
      <c r="G3" s="29"/>
      <c r="H3" s="29"/>
      <c r="I3" s="29"/>
      <c r="J3" s="24"/>
      <c r="K3" s="24"/>
      <c r="L3" s="24"/>
      <c r="M3" s="24"/>
      <c r="N3" s="24"/>
      <c r="O3" s="24"/>
      <c r="P3" s="24"/>
      <c r="Q3" s="33"/>
      <c r="T3" s="7"/>
      <c r="U3" s="82" t="s">
        <v>5</v>
      </c>
      <c r="V3" s="83"/>
      <c r="W3" s="83"/>
      <c r="X3" s="83"/>
      <c r="Y3" s="84"/>
      <c r="Z3" s="7"/>
      <c r="AA3" s="7"/>
      <c r="AB3" s="7"/>
    </row>
    <row r="4" spans="1:35" ht="15" customHeight="1" x14ac:dyDescent="0.2">
      <c r="A4" s="33"/>
      <c r="B4" s="81" t="s">
        <v>0</v>
      </c>
      <c r="C4" s="91" t="s">
        <v>27</v>
      </c>
      <c r="D4" s="92"/>
      <c r="E4" s="81" t="s">
        <v>22</v>
      </c>
      <c r="F4" s="81"/>
      <c r="G4" s="81"/>
      <c r="H4" s="81"/>
      <c r="I4" s="81"/>
      <c r="J4" s="81"/>
      <c r="K4" s="81"/>
      <c r="L4" s="81"/>
      <c r="M4" s="81"/>
      <c r="N4" s="81" t="s">
        <v>26</v>
      </c>
      <c r="O4" s="81"/>
      <c r="P4" s="81"/>
      <c r="Q4" s="33"/>
      <c r="T4" s="8" t="s">
        <v>6</v>
      </c>
      <c r="U4" s="7"/>
      <c r="V4" s="7"/>
      <c r="W4" s="7"/>
      <c r="X4" s="7"/>
      <c r="Y4" s="7"/>
      <c r="Z4" s="7"/>
      <c r="AA4" s="7"/>
      <c r="AB4" s="7"/>
    </row>
    <row r="5" spans="1:35" ht="15" customHeight="1" thickBot="1" x14ac:dyDescent="0.25">
      <c r="A5" s="33"/>
      <c r="B5" s="81"/>
      <c r="C5" s="35" t="s">
        <v>24</v>
      </c>
      <c r="D5" s="35" t="s">
        <v>47</v>
      </c>
      <c r="E5" s="36" t="s">
        <v>48</v>
      </c>
      <c r="F5" s="35" t="s">
        <v>49</v>
      </c>
      <c r="G5" s="35" t="s">
        <v>50</v>
      </c>
      <c r="H5" s="35" t="s">
        <v>51</v>
      </c>
      <c r="I5" s="35" t="s">
        <v>52</v>
      </c>
      <c r="J5" s="35" t="s">
        <v>53</v>
      </c>
      <c r="K5" s="35" t="s">
        <v>54</v>
      </c>
      <c r="L5" s="35" t="s">
        <v>55</v>
      </c>
      <c r="M5" s="41" t="s">
        <v>56</v>
      </c>
      <c r="N5" s="35" t="s">
        <v>23</v>
      </c>
      <c r="O5" s="35" t="s">
        <v>24</v>
      </c>
      <c r="P5" s="35" t="s">
        <v>25</v>
      </c>
      <c r="Q5" s="33"/>
      <c r="T5" s="7" t="s">
        <v>7</v>
      </c>
      <c r="U5" s="7"/>
      <c r="V5" s="7"/>
      <c r="W5" s="7"/>
      <c r="X5" s="7"/>
      <c r="Y5" s="7"/>
      <c r="Z5" s="7"/>
      <c r="AA5" s="3"/>
      <c r="AB5" s="7"/>
    </row>
    <row r="6" spans="1:35" ht="15" customHeight="1" thickBot="1" x14ac:dyDescent="0.25">
      <c r="A6" s="33"/>
      <c r="B6" s="37" t="s">
        <v>1</v>
      </c>
      <c r="C6" s="39">
        <v>10</v>
      </c>
      <c r="D6" s="39">
        <v>6</v>
      </c>
      <c r="E6" s="42"/>
      <c r="F6" s="43"/>
      <c r="G6" s="43"/>
      <c r="H6" s="43"/>
      <c r="I6" s="43"/>
      <c r="J6" s="43"/>
      <c r="K6" s="43"/>
      <c r="L6" s="43"/>
      <c r="M6" s="44"/>
      <c r="N6" s="45">
        <f>SUM(E6:M6)</f>
        <v>0</v>
      </c>
      <c r="O6" s="39">
        <f>N6*C6</f>
        <v>0</v>
      </c>
      <c r="P6" s="39">
        <f>N6*D6</f>
        <v>0</v>
      </c>
      <c r="Q6" s="33"/>
      <c r="T6" s="9"/>
      <c r="AA6" s="65" t="s">
        <v>24</v>
      </c>
      <c r="AB6" s="65" t="s">
        <v>47</v>
      </c>
    </row>
    <row r="7" spans="1:35" ht="15" customHeight="1" thickBot="1" x14ac:dyDescent="0.25">
      <c r="A7" s="33"/>
      <c r="B7" s="38" t="s">
        <v>29</v>
      </c>
      <c r="C7" s="40">
        <v>5</v>
      </c>
      <c r="D7" s="40">
        <v>3</v>
      </c>
      <c r="E7" s="46"/>
      <c r="F7" s="47"/>
      <c r="G7" s="47"/>
      <c r="H7" s="47"/>
      <c r="I7" s="47"/>
      <c r="J7" s="47"/>
      <c r="K7" s="47"/>
      <c r="L7" s="47"/>
      <c r="M7" s="48"/>
      <c r="N7" s="45">
        <f t="shared" ref="N7:N27" si="0">SUM(E7:M7)</f>
        <v>0</v>
      </c>
      <c r="O7" s="39">
        <f t="shared" ref="O7:O27" si="1">N7*C7</f>
        <v>0</v>
      </c>
      <c r="P7" s="39">
        <f t="shared" ref="P7:P27" si="2">N7*D7</f>
        <v>0</v>
      </c>
      <c r="Q7" s="33"/>
      <c r="T7" s="7"/>
      <c r="Z7" s="66"/>
      <c r="AA7" s="20">
        <f>O28</f>
        <v>0</v>
      </c>
      <c r="AB7" s="20">
        <f>P28</f>
        <v>0</v>
      </c>
      <c r="AC7" s="7"/>
    </row>
    <row r="8" spans="1:35" ht="15" customHeight="1" x14ac:dyDescent="0.2">
      <c r="A8" s="33"/>
      <c r="B8" s="38" t="s">
        <v>38</v>
      </c>
      <c r="C8" s="40">
        <v>5</v>
      </c>
      <c r="D8" s="40" t="s">
        <v>42</v>
      </c>
      <c r="E8" s="49"/>
      <c r="F8" s="50"/>
      <c r="G8" s="50"/>
      <c r="H8" s="50"/>
      <c r="I8" s="50"/>
      <c r="J8" s="50"/>
      <c r="K8" s="50"/>
      <c r="L8" s="50"/>
      <c r="M8" s="51"/>
      <c r="N8" s="45">
        <f t="shared" si="0"/>
        <v>0</v>
      </c>
      <c r="O8" s="39">
        <f t="shared" si="1"/>
        <v>0</v>
      </c>
      <c r="P8" s="40" t="s">
        <v>42</v>
      </c>
      <c r="Q8" s="33"/>
      <c r="T8" s="7"/>
    </row>
    <row r="9" spans="1:35" ht="15" customHeight="1" x14ac:dyDescent="0.2">
      <c r="A9" s="33"/>
      <c r="B9" s="38" t="s">
        <v>39</v>
      </c>
      <c r="C9" s="40">
        <v>3</v>
      </c>
      <c r="D9" s="40" t="s">
        <v>42</v>
      </c>
      <c r="E9" s="46"/>
      <c r="F9" s="47"/>
      <c r="G9" s="47"/>
      <c r="H9" s="47"/>
      <c r="I9" s="47"/>
      <c r="J9" s="47"/>
      <c r="K9" s="47"/>
      <c r="L9" s="47"/>
      <c r="M9" s="48"/>
      <c r="N9" s="45">
        <f t="shared" si="0"/>
        <v>0</v>
      </c>
      <c r="O9" s="39">
        <f t="shared" si="1"/>
        <v>0</v>
      </c>
      <c r="P9" s="40" t="s">
        <v>42</v>
      </c>
      <c r="Q9" s="33"/>
      <c r="AA9" s="77" t="s">
        <v>2</v>
      </c>
      <c r="AB9" s="78"/>
      <c r="AC9" s="79" t="s">
        <v>9</v>
      </c>
      <c r="AD9" s="80"/>
    </row>
    <row r="10" spans="1:35" ht="15" customHeight="1" x14ac:dyDescent="0.2">
      <c r="A10" s="33"/>
      <c r="B10" s="38" t="s">
        <v>40</v>
      </c>
      <c r="C10" s="40">
        <v>2</v>
      </c>
      <c r="D10" s="40">
        <v>1</v>
      </c>
      <c r="E10" s="49"/>
      <c r="F10" s="50"/>
      <c r="G10" s="50"/>
      <c r="H10" s="50"/>
      <c r="I10" s="50"/>
      <c r="J10" s="50"/>
      <c r="K10" s="50"/>
      <c r="L10" s="50"/>
      <c r="M10" s="51"/>
      <c r="N10" s="45">
        <f t="shared" si="0"/>
        <v>0</v>
      </c>
      <c r="O10" s="39">
        <f t="shared" si="1"/>
        <v>0</v>
      </c>
      <c r="P10" s="39">
        <f t="shared" si="2"/>
        <v>0</v>
      </c>
      <c r="Q10" s="33"/>
      <c r="T10" s="1" t="s">
        <v>8</v>
      </c>
      <c r="U10" s="1" t="s">
        <v>14</v>
      </c>
      <c r="V10" s="1" t="s">
        <v>15</v>
      </c>
      <c r="W10" s="1" t="s">
        <v>16</v>
      </c>
      <c r="X10" s="1" t="s">
        <v>17</v>
      </c>
      <c r="Y10" s="1" t="s">
        <v>18</v>
      </c>
      <c r="Z10" s="28" t="s">
        <v>19</v>
      </c>
      <c r="AA10" s="1" t="s">
        <v>24</v>
      </c>
      <c r="AB10" s="1" t="s">
        <v>47</v>
      </c>
      <c r="AC10" s="1" t="s">
        <v>24</v>
      </c>
      <c r="AD10" s="1" t="s">
        <v>47</v>
      </c>
      <c r="AE10" s="68"/>
      <c r="AF10" s="68"/>
      <c r="AG10" s="68"/>
      <c r="AH10" s="68"/>
      <c r="AI10" s="68"/>
    </row>
    <row r="11" spans="1:35" ht="15" customHeight="1" x14ac:dyDescent="0.2">
      <c r="A11" s="33"/>
      <c r="B11" s="38" t="s">
        <v>41</v>
      </c>
      <c r="C11" s="40">
        <v>1</v>
      </c>
      <c r="D11" s="40">
        <v>0.5</v>
      </c>
      <c r="E11" s="46"/>
      <c r="F11" s="47"/>
      <c r="G11" s="47"/>
      <c r="H11" s="47"/>
      <c r="I11" s="47"/>
      <c r="J11" s="47"/>
      <c r="K11" s="47"/>
      <c r="L11" s="47"/>
      <c r="M11" s="48"/>
      <c r="N11" s="45">
        <f t="shared" si="0"/>
        <v>0</v>
      </c>
      <c r="O11" s="39">
        <f t="shared" si="1"/>
        <v>0</v>
      </c>
      <c r="P11" s="39">
        <f t="shared" si="2"/>
        <v>0</v>
      </c>
      <c r="Q11" s="33"/>
      <c r="T11" s="85" t="s">
        <v>10</v>
      </c>
      <c r="U11" s="10">
        <v>4</v>
      </c>
      <c r="V11" s="10">
        <v>18</v>
      </c>
      <c r="W11" s="10">
        <v>19</v>
      </c>
      <c r="X11" s="10">
        <v>48</v>
      </c>
      <c r="Y11" s="11">
        <f t="shared" ref="Y11:Y25" si="3">($X11-$W11)/($V11-$U11)</f>
        <v>2.0714285714285716</v>
      </c>
      <c r="Z11" s="12">
        <f t="shared" ref="Z11:Z25" si="4">W11</f>
        <v>19</v>
      </c>
      <c r="AA11" s="67" t="str">
        <f>IF(AA$7&gt;$U11,IF(AA$7&lt;=$V11,AA$7,""),"")</f>
        <v/>
      </c>
      <c r="AB11" s="67" t="str">
        <f>IF(AB$7&gt;$U11,IF(AB$7&lt;=$V11,AB$7,""),"")</f>
        <v/>
      </c>
      <c r="AC11" s="14" t="str">
        <f t="shared" ref="AC11:AC25" si="5">IF(AA11="","",ROUND(($Y11*(AA11-$U11)+$W11),2))</f>
        <v/>
      </c>
      <c r="AD11" s="14" t="str">
        <f t="shared" ref="AD11:AD25" si="6">IF(AB11="","",ROUND(($Y11*(AB11-$U11)+$W11),2))</f>
        <v/>
      </c>
    </row>
    <row r="12" spans="1:35" ht="15" customHeight="1" x14ac:dyDescent="0.2">
      <c r="A12" s="33"/>
      <c r="B12" s="38" t="s">
        <v>30</v>
      </c>
      <c r="C12" s="40">
        <v>3</v>
      </c>
      <c r="D12" s="40" t="s">
        <v>42</v>
      </c>
      <c r="E12" s="49"/>
      <c r="F12" s="50"/>
      <c r="G12" s="50"/>
      <c r="H12" s="50"/>
      <c r="I12" s="50"/>
      <c r="J12" s="50"/>
      <c r="K12" s="50"/>
      <c r="L12" s="50"/>
      <c r="M12" s="51"/>
      <c r="N12" s="45">
        <f t="shared" si="0"/>
        <v>0</v>
      </c>
      <c r="O12" s="39">
        <f t="shared" si="1"/>
        <v>0</v>
      </c>
      <c r="P12" s="40" t="s">
        <v>42</v>
      </c>
      <c r="Q12" s="33"/>
      <c r="T12" s="86"/>
      <c r="U12" s="15">
        <f t="shared" ref="U12:U25" si="7">$V11</f>
        <v>18</v>
      </c>
      <c r="V12" s="10">
        <v>32</v>
      </c>
      <c r="W12" s="15">
        <f t="shared" ref="W12:W25" si="8">$X11</f>
        <v>48</v>
      </c>
      <c r="X12" s="10">
        <v>74</v>
      </c>
      <c r="Y12" s="11">
        <f t="shared" si="3"/>
        <v>1.8571428571428572</v>
      </c>
      <c r="Z12" s="12">
        <f t="shared" si="4"/>
        <v>48</v>
      </c>
      <c r="AA12" s="13" t="str">
        <f t="shared" ref="AA12:AB25" si="9">IF(AA$7&gt;$U12,IF(AA$7&lt;=$V12,AA$7,""),"")</f>
        <v/>
      </c>
      <c r="AB12" s="13" t="str">
        <f t="shared" si="9"/>
        <v/>
      </c>
      <c r="AC12" s="14" t="str">
        <f t="shared" si="5"/>
        <v/>
      </c>
      <c r="AD12" s="14" t="str">
        <f t="shared" si="6"/>
        <v/>
      </c>
    </row>
    <row r="13" spans="1:35" ht="15" customHeight="1" x14ac:dyDescent="0.2">
      <c r="A13" s="33"/>
      <c r="B13" s="38" t="s">
        <v>31</v>
      </c>
      <c r="C13" s="40">
        <v>3</v>
      </c>
      <c r="D13" s="40" t="s">
        <v>42</v>
      </c>
      <c r="E13" s="46"/>
      <c r="F13" s="47"/>
      <c r="G13" s="47"/>
      <c r="H13" s="47"/>
      <c r="I13" s="47"/>
      <c r="J13" s="47"/>
      <c r="K13" s="47"/>
      <c r="L13" s="47"/>
      <c r="M13" s="48"/>
      <c r="N13" s="45">
        <f t="shared" si="0"/>
        <v>0</v>
      </c>
      <c r="O13" s="39">
        <f t="shared" si="1"/>
        <v>0</v>
      </c>
      <c r="P13" s="40" t="s">
        <v>42</v>
      </c>
      <c r="Q13" s="33"/>
      <c r="T13" s="86"/>
      <c r="U13" s="15">
        <f t="shared" si="7"/>
        <v>32</v>
      </c>
      <c r="V13" s="10">
        <v>47</v>
      </c>
      <c r="W13" s="15">
        <f t="shared" si="8"/>
        <v>74</v>
      </c>
      <c r="X13" s="10">
        <v>100</v>
      </c>
      <c r="Y13" s="11">
        <f t="shared" si="3"/>
        <v>1.7333333333333334</v>
      </c>
      <c r="Z13" s="12">
        <f t="shared" si="4"/>
        <v>74</v>
      </c>
      <c r="AA13" s="13" t="str">
        <f t="shared" si="9"/>
        <v/>
      </c>
      <c r="AB13" s="13" t="str">
        <f t="shared" si="9"/>
        <v/>
      </c>
      <c r="AC13" s="14" t="str">
        <f t="shared" si="5"/>
        <v/>
      </c>
      <c r="AD13" s="14" t="str">
        <f t="shared" si="6"/>
        <v/>
      </c>
    </row>
    <row r="14" spans="1:35" ht="15" customHeight="1" x14ac:dyDescent="0.2">
      <c r="A14" s="33"/>
      <c r="B14" s="38" t="s">
        <v>3</v>
      </c>
      <c r="C14" s="40">
        <v>4</v>
      </c>
      <c r="D14" s="40">
        <v>2</v>
      </c>
      <c r="E14" s="49"/>
      <c r="F14" s="50"/>
      <c r="G14" s="50"/>
      <c r="H14" s="50"/>
      <c r="I14" s="50"/>
      <c r="J14" s="50"/>
      <c r="K14" s="50"/>
      <c r="L14" s="50"/>
      <c r="M14" s="51"/>
      <c r="N14" s="45">
        <f t="shared" si="0"/>
        <v>0</v>
      </c>
      <c r="O14" s="39">
        <f t="shared" si="1"/>
        <v>0</v>
      </c>
      <c r="P14" s="39">
        <f t="shared" si="2"/>
        <v>0</v>
      </c>
      <c r="Q14" s="33"/>
      <c r="T14" s="86"/>
      <c r="U14" s="15">
        <f t="shared" si="7"/>
        <v>47</v>
      </c>
      <c r="V14" s="10">
        <v>71</v>
      </c>
      <c r="W14" s="15">
        <f t="shared" si="8"/>
        <v>100</v>
      </c>
      <c r="X14" s="10">
        <v>132</v>
      </c>
      <c r="Y14" s="11">
        <f t="shared" si="3"/>
        <v>1.3333333333333333</v>
      </c>
      <c r="Z14" s="12">
        <f t="shared" si="4"/>
        <v>100</v>
      </c>
      <c r="AA14" s="13" t="str">
        <f t="shared" si="9"/>
        <v/>
      </c>
      <c r="AB14" s="13" t="str">
        <f t="shared" si="9"/>
        <v/>
      </c>
      <c r="AC14" s="14" t="str">
        <f t="shared" si="5"/>
        <v/>
      </c>
      <c r="AD14" s="14" t="str">
        <f t="shared" si="6"/>
        <v/>
      </c>
    </row>
    <row r="15" spans="1:35" ht="15" customHeight="1" x14ac:dyDescent="0.2">
      <c r="A15" s="33"/>
      <c r="B15" s="38" t="s">
        <v>28</v>
      </c>
      <c r="C15" s="40">
        <v>4</v>
      </c>
      <c r="D15" s="40">
        <v>2</v>
      </c>
      <c r="E15" s="46"/>
      <c r="F15" s="47"/>
      <c r="G15" s="47"/>
      <c r="H15" s="47"/>
      <c r="I15" s="47"/>
      <c r="J15" s="47"/>
      <c r="K15" s="47"/>
      <c r="L15" s="47"/>
      <c r="M15" s="48"/>
      <c r="N15" s="45">
        <f t="shared" si="0"/>
        <v>0</v>
      </c>
      <c r="O15" s="39">
        <f t="shared" si="1"/>
        <v>0</v>
      </c>
      <c r="P15" s="39">
        <f t="shared" si="2"/>
        <v>0</v>
      </c>
      <c r="Q15" s="33"/>
      <c r="T15" s="86"/>
      <c r="U15" s="15">
        <f t="shared" si="7"/>
        <v>71</v>
      </c>
      <c r="V15" s="10">
        <v>93</v>
      </c>
      <c r="W15" s="15">
        <f t="shared" si="8"/>
        <v>132</v>
      </c>
      <c r="X15" s="10">
        <v>160</v>
      </c>
      <c r="Y15" s="11">
        <f t="shared" si="3"/>
        <v>1.2727272727272727</v>
      </c>
      <c r="Z15" s="12">
        <f t="shared" si="4"/>
        <v>132</v>
      </c>
      <c r="AA15" s="13" t="str">
        <f t="shared" si="9"/>
        <v/>
      </c>
      <c r="AB15" s="13" t="str">
        <f t="shared" si="9"/>
        <v/>
      </c>
      <c r="AC15" s="14" t="str">
        <f t="shared" si="5"/>
        <v/>
      </c>
      <c r="AD15" s="14" t="str">
        <f t="shared" si="6"/>
        <v/>
      </c>
    </row>
    <row r="16" spans="1:35" ht="15" customHeight="1" x14ac:dyDescent="0.2">
      <c r="A16" s="33"/>
      <c r="B16" s="38" t="s">
        <v>32</v>
      </c>
      <c r="C16" s="40" t="s">
        <v>42</v>
      </c>
      <c r="D16" s="40">
        <v>3</v>
      </c>
      <c r="E16" s="49"/>
      <c r="F16" s="50"/>
      <c r="G16" s="50"/>
      <c r="H16" s="50"/>
      <c r="I16" s="50"/>
      <c r="J16" s="50"/>
      <c r="K16" s="50"/>
      <c r="L16" s="50"/>
      <c r="M16" s="51"/>
      <c r="N16" s="45">
        <f t="shared" si="0"/>
        <v>0</v>
      </c>
      <c r="O16" s="40" t="s">
        <v>42</v>
      </c>
      <c r="P16" s="39">
        <f t="shared" si="2"/>
        <v>0</v>
      </c>
      <c r="Q16" s="33"/>
      <c r="T16" s="86"/>
      <c r="U16" s="15">
        <f t="shared" si="7"/>
        <v>93</v>
      </c>
      <c r="V16" s="10">
        <v>117</v>
      </c>
      <c r="W16" s="15">
        <f t="shared" si="8"/>
        <v>160</v>
      </c>
      <c r="X16" s="10">
        <v>184</v>
      </c>
      <c r="Y16" s="11">
        <f t="shared" si="3"/>
        <v>1</v>
      </c>
      <c r="Z16" s="12">
        <f t="shared" si="4"/>
        <v>160</v>
      </c>
      <c r="AA16" s="13" t="str">
        <f t="shared" si="9"/>
        <v/>
      </c>
      <c r="AB16" s="13" t="str">
        <f t="shared" si="9"/>
        <v/>
      </c>
      <c r="AC16" s="14" t="str">
        <f t="shared" si="5"/>
        <v/>
      </c>
      <c r="AD16" s="14" t="str">
        <f t="shared" si="6"/>
        <v/>
      </c>
    </row>
    <row r="17" spans="1:30" ht="15" customHeight="1" x14ac:dyDescent="0.2">
      <c r="A17" s="33"/>
      <c r="B17" s="38" t="s">
        <v>43</v>
      </c>
      <c r="C17" s="40" t="s">
        <v>42</v>
      </c>
      <c r="D17" s="40" t="s">
        <v>42</v>
      </c>
      <c r="E17" s="46"/>
      <c r="F17" s="47"/>
      <c r="G17" s="47"/>
      <c r="H17" s="47"/>
      <c r="I17" s="47"/>
      <c r="J17" s="47"/>
      <c r="K17" s="47"/>
      <c r="L17" s="47"/>
      <c r="M17" s="48"/>
      <c r="N17" s="45">
        <f t="shared" si="0"/>
        <v>0</v>
      </c>
      <c r="O17" s="40" t="s">
        <v>42</v>
      </c>
      <c r="P17" s="40" t="s">
        <v>42</v>
      </c>
      <c r="Q17" s="33"/>
      <c r="T17" s="86"/>
      <c r="U17" s="15">
        <f t="shared" si="7"/>
        <v>117</v>
      </c>
      <c r="V17" s="10">
        <v>145</v>
      </c>
      <c r="W17" s="15">
        <f t="shared" si="8"/>
        <v>184</v>
      </c>
      <c r="X17" s="10">
        <v>210</v>
      </c>
      <c r="Y17" s="11">
        <f t="shared" si="3"/>
        <v>0.9285714285714286</v>
      </c>
      <c r="Z17" s="12">
        <f t="shared" si="4"/>
        <v>184</v>
      </c>
      <c r="AA17" s="13" t="str">
        <f t="shared" si="9"/>
        <v/>
      </c>
      <c r="AB17" s="13" t="str">
        <f t="shared" si="9"/>
        <v/>
      </c>
      <c r="AC17" s="14" t="str">
        <f t="shared" si="5"/>
        <v/>
      </c>
      <c r="AD17" s="14" t="str">
        <f t="shared" si="6"/>
        <v/>
      </c>
    </row>
    <row r="18" spans="1:30" ht="15" customHeight="1" x14ac:dyDescent="0.2">
      <c r="A18" s="33"/>
      <c r="B18" s="38" t="s">
        <v>33</v>
      </c>
      <c r="C18" s="40">
        <v>4</v>
      </c>
      <c r="D18" s="40">
        <v>3</v>
      </c>
      <c r="E18" s="49"/>
      <c r="F18" s="50"/>
      <c r="G18" s="50"/>
      <c r="H18" s="50"/>
      <c r="I18" s="50"/>
      <c r="J18" s="50"/>
      <c r="K18" s="50"/>
      <c r="L18" s="50"/>
      <c r="M18" s="51"/>
      <c r="N18" s="45">
        <f t="shared" si="0"/>
        <v>0</v>
      </c>
      <c r="O18" s="39">
        <f t="shared" si="1"/>
        <v>0</v>
      </c>
      <c r="P18" s="39">
        <f t="shared" si="2"/>
        <v>0</v>
      </c>
      <c r="Q18" s="33"/>
      <c r="T18" s="86"/>
      <c r="U18" s="15">
        <f t="shared" si="7"/>
        <v>145</v>
      </c>
      <c r="V18" s="10">
        <v>175</v>
      </c>
      <c r="W18" s="15">
        <f t="shared" si="8"/>
        <v>210</v>
      </c>
      <c r="X18" s="10">
        <v>232</v>
      </c>
      <c r="Y18" s="11">
        <f t="shared" si="3"/>
        <v>0.73333333333333328</v>
      </c>
      <c r="Z18" s="12">
        <f t="shared" si="4"/>
        <v>210</v>
      </c>
      <c r="AA18" s="13" t="str">
        <f t="shared" si="9"/>
        <v/>
      </c>
      <c r="AB18" s="13" t="str">
        <f t="shared" si="9"/>
        <v/>
      </c>
      <c r="AC18" s="14" t="str">
        <f t="shared" si="5"/>
        <v/>
      </c>
      <c r="AD18" s="14" t="str">
        <f t="shared" si="6"/>
        <v/>
      </c>
    </row>
    <row r="19" spans="1:30" ht="15" customHeight="1" x14ac:dyDescent="0.2">
      <c r="A19" s="33"/>
      <c r="B19" s="38" t="s">
        <v>44</v>
      </c>
      <c r="C19" s="40">
        <v>4</v>
      </c>
      <c r="D19" s="40">
        <v>2</v>
      </c>
      <c r="E19" s="46"/>
      <c r="F19" s="47"/>
      <c r="G19" s="47"/>
      <c r="H19" s="47"/>
      <c r="I19" s="47"/>
      <c r="J19" s="47"/>
      <c r="K19" s="47"/>
      <c r="L19" s="47"/>
      <c r="M19" s="48"/>
      <c r="N19" s="45">
        <f t="shared" si="0"/>
        <v>0</v>
      </c>
      <c r="O19" s="39">
        <f t="shared" si="1"/>
        <v>0</v>
      </c>
      <c r="P19" s="39">
        <f t="shared" si="2"/>
        <v>0</v>
      </c>
      <c r="Q19" s="33"/>
      <c r="T19" s="86"/>
      <c r="U19" s="15">
        <f t="shared" si="7"/>
        <v>175</v>
      </c>
      <c r="V19" s="10">
        <v>207</v>
      </c>
      <c r="W19" s="15">
        <f t="shared" si="8"/>
        <v>232</v>
      </c>
      <c r="X19" s="10">
        <v>253</v>
      </c>
      <c r="Y19" s="11">
        <f t="shared" si="3"/>
        <v>0.65625</v>
      </c>
      <c r="Z19" s="12">
        <f t="shared" si="4"/>
        <v>232</v>
      </c>
      <c r="AA19" s="13" t="str">
        <f t="shared" si="9"/>
        <v/>
      </c>
      <c r="AB19" s="13" t="str">
        <f t="shared" si="9"/>
        <v/>
      </c>
      <c r="AC19" s="14" t="str">
        <f t="shared" si="5"/>
        <v/>
      </c>
      <c r="AD19" s="14" t="str">
        <f t="shared" si="6"/>
        <v/>
      </c>
    </row>
    <row r="20" spans="1:30" ht="15" customHeight="1" x14ac:dyDescent="0.2">
      <c r="A20" s="33"/>
      <c r="B20" s="38" t="s">
        <v>34</v>
      </c>
      <c r="C20" s="40">
        <v>5</v>
      </c>
      <c r="D20" s="40" t="s">
        <v>42</v>
      </c>
      <c r="E20" s="49"/>
      <c r="F20" s="50"/>
      <c r="G20" s="50"/>
      <c r="H20" s="50"/>
      <c r="I20" s="50"/>
      <c r="J20" s="50"/>
      <c r="K20" s="50"/>
      <c r="L20" s="50"/>
      <c r="M20" s="51"/>
      <c r="N20" s="45">
        <f t="shared" si="0"/>
        <v>0</v>
      </c>
      <c r="O20" s="39">
        <f t="shared" si="1"/>
        <v>0</v>
      </c>
      <c r="P20" s="40" t="s">
        <v>42</v>
      </c>
      <c r="Q20" s="33"/>
      <c r="T20" s="86"/>
      <c r="U20" s="15">
        <f t="shared" si="7"/>
        <v>207</v>
      </c>
      <c r="V20" s="10">
        <v>240</v>
      </c>
      <c r="W20" s="15">
        <f t="shared" si="8"/>
        <v>253</v>
      </c>
      <c r="X20" s="10">
        <v>274</v>
      </c>
      <c r="Y20" s="11">
        <f t="shared" si="3"/>
        <v>0.63636363636363635</v>
      </c>
      <c r="Z20" s="12">
        <f t="shared" si="4"/>
        <v>253</v>
      </c>
      <c r="AA20" s="13" t="str">
        <f t="shared" si="9"/>
        <v/>
      </c>
      <c r="AB20" s="13" t="str">
        <f t="shared" si="9"/>
        <v/>
      </c>
      <c r="AC20" s="14" t="str">
        <f t="shared" si="5"/>
        <v/>
      </c>
      <c r="AD20" s="14" t="str">
        <f t="shared" si="6"/>
        <v/>
      </c>
    </row>
    <row r="21" spans="1:30" ht="15" customHeight="1" x14ac:dyDescent="0.2">
      <c r="A21" s="33"/>
      <c r="B21" s="38" t="s">
        <v>45</v>
      </c>
      <c r="C21" s="40">
        <v>5</v>
      </c>
      <c r="D21" s="40">
        <v>5</v>
      </c>
      <c r="E21" s="46"/>
      <c r="F21" s="47"/>
      <c r="G21" s="47"/>
      <c r="H21" s="47"/>
      <c r="I21" s="47"/>
      <c r="J21" s="47"/>
      <c r="K21" s="47"/>
      <c r="L21" s="47"/>
      <c r="M21" s="48"/>
      <c r="N21" s="45">
        <f t="shared" si="0"/>
        <v>0</v>
      </c>
      <c r="O21" s="39">
        <f t="shared" si="1"/>
        <v>0</v>
      </c>
      <c r="P21" s="39">
        <f t="shared" si="2"/>
        <v>0</v>
      </c>
      <c r="Q21" s="33"/>
      <c r="T21" s="86"/>
      <c r="U21" s="15">
        <f t="shared" si="7"/>
        <v>240</v>
      </c>
      <c r="V21" s="10">
        <v>455</v>
      </c>
      <c r="W21" s="15">
        <f t="shared" si="8"/>
        <v>274</v>
      </c>
      <c r="X21" s="10">
        <v>415</v>
      </c>
      <c r="Y21" s="11">
        <f t="shared" si="3"/>
        <v>0.65581395348837213</v>
      </c>
      <c r="Z21" s="12">
        <f t="shared" si="4"/>
        <v>274</v>
      </c>
      <c r="AA21" s="13" t="str">
        <f t="shared" si="9"/>
        <v/>
      </c>
      <c r="AB21" s="13" t="str">
        <f t="shared" si="9"/>
        <v/>
      </c>
      <c r="AC21" s="14" t="str">
        <f t="shared" si="5"/>
        <v/>
      </c>
      <c r="AD21" s="14" t="str">
        <f t="shared" si="6"/>
        <v/>
      </c>
    </row>
    <row r="22" spans="1:30" ht="15" customHeight="1" x14ac:dyDescent="0.2">
      <c r="A22" s="33"/>
      <c r="B22" s="38" t="s">
        <v>46</v>
      </c>
      <c r="C22" s="40">
        <v>3</v>
      </c>
      <c r="D22" s="40">
        <v>3</v>
      </c>
      <c r="E22" s="49"/>
      <c r="F22" s="50"/>
      <c r="G22" s="50"/>
      <c r="H22" s="50"/>
      <c r="I22" s="50"/>
      <c r="J22" s="50"/>
      <c r="K22" s="50"/>
      <c r="L22" s="50"/>
      <c r="M22" s="51"/>
      <c r="N22" s="45">
        <f t="shared" si="0"/>
        <v>0</v>
      </c>
      <c r="O22" s="39">
        <f t="shared" si="1"/>
        <v>0</v>
      </c>
      <c r="P22" s="39">
        <f t="shared" si="2"/>
        <v>0</v>
      </c>
      <c r="Q22" s="33"/>
      <c r="T22" s="86"/>
      <c r="U22" s="15">
        <f t="shared" si="7"/>
        <v>455</v>
      </c>
      <c r="V22" s="10">
        <v>810</v>
      </c>
      <c r="W22" s="15">
        <f t="shared" si="8"/>
        <v>415</v>
      </c>
      <c r="X22" s="10">
        <v>655</v>
      </c>
      <c r="Y22" s="11">
        <f t="shared" si="3"/>
        <v>0.676056338028169</v>
      </c>
      <c r="Z22" s="12">
        <f t="shared" si="4"/>
        <v>415</v>
      </c>
      <c r="AA22" s="13" t="str">
        <f t="shared" si="9"/>
        <v/>
      </c>
      <c r="AB22" s="13" t="str">
        <f t="shared" si="9"/>
        <v/>
      </c>
      <c r="AC22" s="14" t="str">
        <f t="shared" si="5"/>
        <v/>
      </c>
      <c r="AD22" s="14" t="str">
        <f t="shared" si="6"/>
        <v/>
      </c>
    </row>
    <row r="23" spans="1:30" ht="15" customHeight="1" x14ac:dyDescent="0.2">
      <c r="A23" s="33"/>
      <c r="B23" s="38" t="s">
        <v>35</v>
      </c>
      <c r="C23" s="40">
        <v>2</v>
      </c>
      <c r="D23" s="40" t="s">
        <v>42</v>
      </c>
      <c r="E23" s="46"/>
      <c r="F23" s="47"/>
      <c r="G23" s="47"/>
      <c r="H23" s="47"/>
      <c r="I23" s="47"/>
      <c r="J23" s="47"/>
      <c r="K23" s="47"/>
      <c r="L23" s="47"/>
      <c r="M23" s="48"/>
      <c r="N23" s="45">
        <f t="shared" si="0"/>
        <v>0</v>
      </c>
      <c r="O23" s="39">
        <f t="shared" si="1"/>
        <v>0</v>
      </c>
      <c r="P23" s="40" t="s">
        <v>42</v>
      </c>
      <c r="Q23" s="33"/>
      <c r="T23" s="86"/>
      <c r="U23" s="15">
        <f t="shared" si="7"/>
        <v>810</v>
      </c>
      <c r="V23" s="10">
        <v>1000</v>
      </c>
      <c r="W23" s="15">
        <f t="shared" si="8"/>
        <v>655</v>
      </c>
      <c r="X23" s="10">
        <v>780</v>
      </c>
      <c r="Y23" s="11">
        <f t="shared" si="3"/>
        <v>0.65789473684210531</v>
      </c>
      <c r="Z23" s="12">
        <f t="shared" si="4"/>
        <v>655</v>
      </c>
      <c r="AA23" s="13" t="str">
        <f t="shared" si="9"/>
        <v/>
      </c>
      <c r="AB23" s="13" t="str">
        <f t="shared" si="9"/>
        <v/>
      </c>
      <c r="AC23" s="14" t="str">
        <f t="shared" si="5"/>
        <v/>
      </c>
      <c r="AD23" s="14" t="str">
        <f t="shared" si="6"/>
        <v/>
      </c>
    </row>
    <row r="24" spans="1:30" ht="15" customHeight="1" x14ac:dyDescent="0.2">
      <c r="A24" s="33"/>
      <c r="B24" s="38" t="s">
        <v>36</v>
      </c>
      <c r="C24" s="40">
        <v>1</v>
      </c>
      <c r="D24" s="40" t="s">
        <v>42</v>
      </c>
      <c r="E24" s="49"/>
      <c r="F24" s="50"/>
      <c r="G24" s="50"/>
      <c r="H24" s="50"/>
      <c r="I24" s="50"/>
      <c r="J24" s="50"/>
      <c r="K24" s="50"/>
      <c r="L24" s="50"/>
      <c r="M24" s="51"/>
      <c r="N24" s="45">
        <f t="shared" si="0"/>
        <v>0</v>
      </c>
      <c r="O24" s="39">
        <f t="shared" si="1"/>
        <v>0</v>
      </c>
      <c r="P24" s="40" t="s">
        <v>42</v>
      </c>
      <c r="Q24" s="33"/>
      <c r="T24" s="86"/>
      <c r="U24" s="15">
        <f t="shared" si="7"/>
        <v>1000</v>
      </c>
      <c r="V24" s="10">
        <v>1345</v>
      </c>
      <c r="W24" s="15">
        <f t="shared" si="8"/>
        <v>780</v>
      </c>
      <c r="X24" s="10">
        <v>970</v>
      </c>
      <c r="Y24" s="11">
        <f t="shared" si="3"/>
        <v>0.55072463768115942</v>
      </c>
      <c r="Z24" s="12">
        <f t="shared" si="4"/>
        <v>780</v>
      </c>
      <c r="AA24" s="13" t="str">
        <f t="shared" si="9"/>
        <v/>
      </c>
      <c r="AB24" s="13" t="str">
        <f t="shared" si="9"/>
        <v/>
      </c>
      <c r="AC24" s="14" t="str">
        <f t="shared" si="5"/>
        <v/>
      </c>
      <c r="AD24" s="14" t="str">
        <f t="shared" si="6"/>
        <v/>
      </c>
    </row>
    <row r="25" spans="1:30" ht="15" customHeight="1" x14ac:dyDescent="0.2">
      <c r="A25" s="33"/>
      <c r="B25" s="38" t="s">
        <v>37</v>
      </c>
      <c r="C25" s="40">
        <v>1</v>
      </c>
      <c r="D25" s="40" t="s">
        <v>42</v>
      </c>
      <c r="E25" s="46"/>
      <c r="F25" s="47"/>
      <c r="G25" s="47"/>
      <c r="H25" s="47"/>
      <c r="I25" s="47"/>
      <c r="J25" s="47"/>
      <c r="K25" s="47"/>
      <c r="L25" s="47"/>
      <c r="M25" s="48"/>
      <c r="N25" s="45">
        <f t="shared" si="0"/>
        <v>0</v>
      </c>
      <c r="O25" s="39">
        <f t="shared" si="1"/>
        <v>0</v>
      </c>
      <c r="P25" s="40" t="s">
        <v>42</v>
      </c>
      <c r="Q25" s="33"/>
      <c r="T25" s="87"/>
      <c r="U25" s="15">
        <f t="shared" si="7"/>
        <v>1345</v>
      </c>
      <c r="V25" s="10">
        <v>1710</v>
      </c>
      <c r="W25" s="15">
        <f t="shared" si="8"/>
        <v>970</v>
      </c>
      <c r="X25" s="10">
        <v>1140</v>
      </c>
      <c r="Y25" s="11">
        <f t="shared" si="3"/>
        <v>0.46575342465753422</v>
      </c>
      <c r="Z25" s="12">
        <f t="shared" si="4"/>
        <v>970</v>
      </c>
      <c r="AA25" s="13" t="str">
        <f t="shared" si="9"/>
        <v/>
      </c>
      <c r="AB25" s="13" t="str">
        <f t="shared" si="9"/>
        <v/>
      </c>
      <c r="AC25" s="14" t="str">
        <f t="shared" si="5"/>
        <v/>
      </c>
      <c r="AD25" s="14" t="str">
        <f t="shared" si="6"/>
        <v/>
      </c>
    </row>
    <row r="26" spans="1:30" ht="15" customHeight="1" x14ac:dyDescent="0.2">
      <c r="A26" s="33"/>
      <c r="B26" s="38"/>
      <c r="C26" s="58"/>
      <c r="D26" s="40"/>
      <c r="E26" s="49"/>
      <c r="F26" s="50"/>
      <c r="G26" s="50"/>
      <c r="H26" s="50"/>
      <c r="I26" s="50"/>
      <c r="J26" s="50"/>
      <c r="K26" s="50"/>
      <c r="L26" s="50"/>
      <c r="M26" s="51"/>
      <c r="N26" s="45">
        <f t="shared" si="0"/>
        <v>0</v>
      </c>
      <c r="O26" s="39">
        <f t="shared" si="1"/>
        <v>0</v>
      </c>
      <c r="P26" s="39">
        <f t="shared" si="2"/>
        <v>0</v>
      </c>
      <c r="Q26" s="33"/>
      <c r="T26" s="69"/>
      <c r="U26" s="70"/>
      <c r="V26" s="70"/>
      <c r="W26" s="70"/>
      <c r="X26" s="70"/>
      <c r="Y26" s="71"/>
      <c r="Z26" s="72"/>
      <c r="AA26" s="7"/>
      <c r="AB26" s="7"/>
      <c r="AC26" s="18">
        <f>SUM(AC11:AC25)</f>
        <v>0</v>
      </c>
      <c r="AD26" s="18">
        <f>SUM(AD11:AD25)</f>
        <v>0</v>
      </c>
    </row>
    <row r="27" spans="1:30" ht="15" customHeight="1" x14ac:dyDescent="0.2">
      <c r="A27" s="33"/>
      <c r="B27" s="52"/>
      <c r="C27" s="53"/>
      <c r="D27" s="53"/>
      <c r="E27" s="54"/>
      <c r="F27" s="55"/>
      <c r="G27" s="55"/>
      <c r="H27" s="55"/>
      <c r="I27" s="55"/>
      <c r="J27" s="55"/>
      <c r="K27" s="55"/>
      <c r="L27" s="55"/>
      <c r="M27" s="56"/>
      <c r="N27" s="61">
        <f t="shared" si="0"/>
        <v>0</v>
      </c>
      <c r="O27" s="32">
        <f t="shared" si="1"/>
        <v>0</v>
      </c>
      <c r="P27" s="39">
        <f t="shared" si="2"/>
        <v>0</v>
      </c>
      <c r="Q27" s="33"/>
      <c r="T27" s="3"/>
      <c r="U27" s="3"/>
      <c r="V27" s="3"/>
      <c r="W27" s="3"/>
      <c r="X27" s="3"/>
      <c r="Y27" s="3"/>
      <c r="Z27" s="3"/>
      <c r="AA27" s="3"/>
      <c r="AB27" s="3"/>
    </row>
    <row r="28" spans="1:30" ht="15" customHeight="1" x14ac:dyDescent="0.2">
      <c r="A28" s="33"/>
      <c r="B28" s="57" t="s">
        <v>23</v>
      </c>
      <c r="C28" s="59"/>
      <c r="D28" s="60"/>
      <c r="E28" s="63">
        <f>SUM(E6:E27)</f>
        <v>0</v>
      </c>
      <c r="F28" s="63">
        <f t="shared" ref="F28:M28" si="10">SUM(F6:F27)</f>
        <v>0</v>
      </c>
      <c r="G28" s="63">
        <f t="shared" si="10"/>
        <v>0</v>
      </c>
      <c r="H28" s="63">
        <f t="shared" si="10"/>
        <v>0</v>
      </c>
      <c r="I28" s="63">
        <f t="shared" si="10"/>
        <v>0</v>
      </c>
      <c r="J28" s="63">
        <f t="shared" si="10"/>
        <v>0</v>
      </c>
      <c r="K28" s="63">
        <f t="shared" si="10"/>
        <v>0</v>
      </c>
      <c r="L28" s="63">
        <f t="shared" si="10"/>
        <v>0</v>
      </c>
      <c r="M28" s="63">
        <f t="shared" si="10"/>
        <v>0</v>
      </c>
      <c r="N28" s="64">
        <f>SUM(N6:N27)</f>
        <v>0</v>
      </c>
      <c r="O28" s="62">
        <f>SUM(O6:O27)</f>
        <v>0</v>
      </c>
      <c r="P28" s="57">
        <f>SUM(P6:P27)</f>
        <v>0</v>
      </c>
      <c r="Q28" s="33"/>
      <c r="AA28" s="77" t="s">
        <v>2</v>
      </c>
      <c r="AB28" s="78"/>
      <c r="AC28" s="79" t="s">
        <v>9</v>
      </c>
      <c r="AD28" s="80"/>
    </row>
    <row r="29" spans="1:30" ht="15" customHeight="1" x14ac:dyDescent="0.2">
      <c r="A29" s="33"/>
      <c r="H29" s="93" t="s">
        <v>57</v>
      </c>
      <c r="I29" s="94"/>
      <c r="J29" s="94"/>
      <c r="K29" s="93" t="s">
        <v>58</v>
      </c>
      <c r="L29" s="94"/>
      <c r="M29" s="94"/>
      <c r="N29" s="94"/>
      <c r="O29" s="73">
        <f>AC26</f>
        <v>0</v>
      </c>
      <c r="P29" s="74">
        <f>AD26</f>
        <v>0</v>
      </c>
      <c r="Q29" s="33"/>
      <c r="T29" s="1" t="s">
        <v>8</v>
      </c>
      <c r="U29" s="1" t="s">
        <v>14</v>
      </c>
      <c r="V29" s="1" t="s">
        <v>15</v>
      </c>
      <c r="W29" s="1" t="s">
        <v>16</v>
      </c>
      <c r="X29" s="1" t="s">
        <v>17</v>
      </c>
      <c r="Y29" s="1" t="s">
        <v>18</v>
      </c>
      <c r="Z29" s="28" t="s">
        <v>19</v>
      </c>
      <c r="AA29" s="1" t="s">
        <v>24</v>
      </c>
      <c r="AB29" s="1" t="s">
        <v>47</v>
      </c>
      <c r="AC29" s="1" t="s">
        <v>24</v>
      </c>
      <c r="AD29" s="1" t="s">
        <v>47</v>
      </c>
    </row>
    <row r="30" spans="1:30" ht="15" customHeight="1" x14ac:dyDescent="0.2">
      <c r="A30" s="33"/>
      <c r="H30" s="94"/>
      <c r="I30" s="94"/>
      <c r="J30" s="94"/>
      <c r="K30" s="93" t="s">
        <v>59</v>
      </c>
      <c r="L30" s="94"/>
      <c r="M30" s="94"/>
      <c r="N30" s="94"/>
      <c r="O30" s="75">
        <f>AC45</f>
        <v>0</v>
      </c>
      <c r="P30" s="76">
        <f>AD45</f>
        <v>0</v>
      </c>
      <c r="Q30" s="33"/>
      <c r="T30" s="85" t="s">
        <v>11</v>
      </c>
      <c r="U30" s="10">
        <v>10</v>
      </c>
      <c r="V30" s="10">
        <v>18</v>
      </c>
      <c r="W30" s="10">
        <v>106</v>
      </c>
      <c r="X30" s="10">
        <v>130</v>
      </c>
      <c r="Y30" s="11">
        <f t="shared" ref="Y30:Y44" si="11">($X30-$W30)/($V30-$U30)</f>
        <v>3</v>
      </c>
      <c r="Z30" s="16">
        <f t="shared" ref="Z30:Z44" si="12">W30</f>
        <v>106</v>
      </c>
      <c r="AA30" s="13" t="str">
        <f t="shared" ref="AA30:AB44" si="13">IF(AA$7&gt;$U30,IF(AA$7&lt;=$V30,AA$7,""),"")</f>
        <v/>
      </c>
      <c r="AB30" s="13" t="str">
        <f t="shared" si="13"/>
        <v/>
      </c>
      <c r="AC30" s="14" t="str">
        <f t="shared" ref="AC30:AC44" si="14">IF(AA30="","",ROUND(($Y30*(AA30-$U30)+$W30),2))</f>
        <v/>
      </c>
      <c r="AD30" s="14" t="str">
        <f t="shared" ref="AD30:AD44" si="15">IF(AB30="","",ROUND(($Y30*(AB30-$U30)+$W30),2))</f>
        <v/>
      </c>
    </row>
    <row r="31" spans="1:30" ht="15" customHeight="1" x14ac:dyDescent="0.2">
      <c r="A31" s="33"/>
      <c r="E31" s="24"/>
      <c r="F31" s="24"/>
      <c r="G31" s="24"/>
      <c r="H31" s="31"/>
      <c r="I31" s="31"/>
      <c r="J31" s="31"/>
      <c r="K31" s="31"/>
      <c r="L31" s="31"/>
      <c r="M31" s="24"/>
      <c r="N31" s="24"/>
      <c r="O31" s="24"/>
      <c r="P31" s="24"/>
      <c r="Q31" s="33"/>
      <c r="T31" s="89"/>
      <c r="U31" s="15">
        <f t="shared" ref="U31:U44" si="16">$V30</f>
        <v>18</v>
      </c>
      <c r="V31" s="10">
        <v>32</v>
      </c>
      <c r="W31" s="15">
        <f t="shared" ref="W31:W44" si="17">$X30</f>
        <v>130</v>
      </c>
      <c r="X31" s="10">
        <v>158</v>
      </c>
      <c r="Y31" s="11">
        <f t="shared" si="11"/>
        <v>2</v>
      </c>
      <c r="Z31" s="16">
        <f t="shared" si="12"/>
        <v>130</v>
      </c>
      <c r="AA31" s="13" t="str">
        <f t="shared" si="13"/>
        <v/>
      </c>
      <c r="AB31" s="13" t="str">
        <f t="shared" si="13"/>
        <v/>
      </c>
      <c r="AC31" s="14" t="str">
        <f t="shared" si="14"/>
        <v/>
      </c>
      <c r="AD31" s="14" t="str">
        <f t="shared" si="15"/>
        <v/>
      </c>
    </row>
    <row r="32" spans="1:30" ht="15" customHeight="1" x14ac:dyDescent="0.2">
      <c r="A32" s="33"/>
      <c r="E32" s="24"/>
      <c r="F32" s="24"/>
      <c r="G32" s="24"/>
      <c r="H32" s="31"/>
      <c r="I32" s="31"/>
      <c r="J32" s="31"/>
      <c r="K32" s="31"/>
      <c r="L32" s="31"/>
      <c r="M32" s="24"/>
      <c r="N32" s="24"/>
      <c r="O32" s="24"/>
      <c r="P32" s="24"/>
      <c r="Q32" s="33"/>
      <c r="T32" s="89"/>
      <c r="U32" s="15">
        <f t="shared" si="16"/>
        <v>32</v>
      </c>
      <c r="V32" s="10">
        <v>47</v>
      </c>
      <c r="W32" s="15">
        <f t="shared" si="17"/>
        <v>158</v>
      </c>
      <c r="X32" s="10">
        <v>185</v>
      </c>
      <c r="Y32" s="11">
        <f t="shared" si="11"/>
        <v>1.8</v>
      </c>
      <c r="Z32" s="16">
        <f t="shared" si="12"/>
        <v>158</v>
      </c>
      <c r="AA32" s="13" t="str">
        <f t="shared" si="13"/>
        <v/>
      </c>
      <c r="AB32" s="13" t="str">
        <f t="shared" si="13"/>
        <v/>
      </c>
      <c r="AC32" s="14" t="str">
        <f t="shared" si="14"/>
        <v/>
      </c>
      <c r="AD32" s="14" t="str">
        <f t="shared" si="15"/>
        <v/>
      </c>
    </row>
    <row r="33" spans="1:30" ht="15" customHeight="1" x14ac:dyDescent="0.2">
      <c r="A33" s="33"/>
      <c r="B33" s="31"/>
      <c r="C33" s="31"/>
      <c r="D33" s="31"/>
      <c r="E33" s="34"/>
      <c r="F33" s="34"/>
      <c r="G33" s="34"/>
      <c r="H33" s="34"/>
      <c r="I33" s="34"/>
      <c r="J33" s="34"/>
      <c r="K33" s="34"/>
      <c r="L33" s="34"/>
      <c r="M33" s="25"/>
      <c r="N33" s="24"/>
      <c r="O33" s="24"/>
      <c r="P33" s="24"/>
      <c r="Q33" s="33"/>
      <c r="T33" s="89"/>
      <c r="U33" s="15">
        <f t="shared" si="16"/>
        <v>47</v>
      </c>
      <c r="V33" s="10">
        <v>71</v>
      </c>
      <c r="W33" s="15">
        <f t="shared" si="17"/>
        <v>185</v>
      </c>
      <c r="X33" s="10">
        <v>222</v>
      </c>
      <c r="Y33" s="11">
        <f t="shared" si="11"/>
        <v>1.5416666666666667</v>
      </c>
      <c r="Z33" s="16">
        <f t="shared" si="12"/>
        <v>185</v>
      </c>
      <c r="AA33" s="13" t="str">
        <f t="shared" si="13"/>
        <v/>
      </c>
      <c r="AB33" s="13" t="str">
        <f t="shared" si="13"/>
        <v/>
      </c>
      <c r="AC33" s="14" t="str">
        <f t="shared" si="14"/>
        <v/>
      </c>
      <c r="AD33" s="14" t="str">
        <f t="shared" si="15"/>
        <v/>
      </c>
    </row>
    <row r="34" spans="1:30" ht="15" customHeight="1" x14ac:dyDescent="0.2">
      <c r="A34" s="33"/>
      <c r="B34" s="31"/>
      <c r="C34" s="31"/>
      <c r="D34" s="31"/>
      <c r="E34" s="25"/>
      <c r="F34" s="25"/>
      <c r="G34" s="25"/>
      <c r="H34" s="25"/>
      <c r="I34" s="25"/>
      <c r="M34" s="25"/>
      <c r="N34" s="24"/>
      <c r="O34" s="24"/>
      <c r="P34" s="24"/>
      <c r="Q34" s="33"/>
      <c r="T34" s="89"/>
      <c r="U34" s="15">
        <f t="shared" si="16"/>
        <v>71</v>
      </c>
      <c r="V34" s="10">
        <v>93</v>
      </c>
      <c r="W34" s="15">
        <f t="shared" si="17"/>
        <v>222</v>
      </c>
      <c r="X34" s="10">
        <v>248</v>
      </c>
      <c r="Y34" s="11">
        <f t="shared" si="11"/>
        <v>1.1818181818181819</v>
      </c>
      <c r="Z34" s="16">
        <f t="shared" si="12"/>
        <v>222</v>
      </c>
      <c r="AA34" s="13" t="str">
        <f t="shared" si="13"/>
        <v/>
      </c>
      <c r="AB34" s="13" t="str">
        <f t="shared" si="13"/>
        <v/>
      </c>
      <c r="AC34" s="14" t="str">
        <f t="shared" si="14"/>
        <v/>
      </c>
      <c r="AD34" s="14" t="str">
        <f t="shared" si="15"/>
        <v/>
      </c>
    </row>
    <row r="35" spans="1:30" ht="15" customHeight="1" x14ac:dyDescent="0.2">
      <c r="A35" s="33"/>
      <c r="B35" s="27"/>
      <c r="C35" s="26"/>
      <c r="D35" s="26"/>
      <c r="E35" s="33"/>
      <c r="F35" s="33"/>
      <c r="G35" s="4"/>
      <c r="H35" s="4"/>
      <c r="I35" s="4"/>
      <c r="J35" s="4"/>
      <c r="K35" s="4"/>
      <c r="L35" s="4"/>
      <c r="N35" s="25"/>
      <c r="O35" s="25"/>
      <c r="P35" s="25"/>
      <c r="Q35" s="33"/>
      <c r="T35" s="89"/>
      <c r="U35" s="15">
        <f t="shared" si="16"/>
        <v>93</v>
      </c>
      <c r="V35" s="10">
        <v>117</v>
      </c>
      <c r="W35" s="15">
        <f t="shared" si="17"/>
        <v>248</v>
      </c>
      <c r="X35" s="10">
        <v>274</v>
      </c>
      <c r="Y35" s="11">
        <f t="shared" si="11"/>
        <v>1.0833333333333333</v>
      </c>
      <c r="Z35" s="16">
        <f t="shared" si="12"/>
        <v>248</v>
      </c>
      <c r="AA35" s="13" t="str">
        <f t="shared" si="13"/>
        <v/>
      </c>
      <c r="AB35" s="13" t="str">
        <f t="shared" si="13"/>
        <v/>
      </c>
      <c r="AC35" s="14" t="str">
        <f t="shared" si="14"/>
        <v/>
      </c>
      <c r="AD35" s="14" t="str">
        <f t="shared" si="15"/>
        <v/>
      </c>
    </row>
    <row r="36" spans="1:30" ht="15" customHeight="1" x14ac:dyDescent="0.2">
      <c r="A36" s="33"/>
      <c r="B36" s="25"/>
      <c r="C36" s="25"/>
      <c r="D36" s="25"/>
      <c r="E36" s="33"/>
      <c r="F36" s="33"/>
      <c r="G36" s="33"/>
      <c r="H36" s="33"/>
      <c r="I36" s="33"/>
      <c r="J36" s="33"/>
      <c r="K36" s="4"/>
      <c r="L36" s="4"/>
      <c r="N36" s="25"/>
      <c r="O36" s="25"/>
      <c r="P36" s="25"/>
      <c r="Q36" s="33"/>
      <c r="T36" s="89"/>
      <c r="U36" s="15">
        <f t="shared" si="16"/>
        <v>117</v>
      </c>
      <c r="V36" s="10">
        <v>145</v>
      </c>
      <c r="W36" s="15">
        <f t="shared" si="17"/>
        <v>274</v>
      </c>
      <c r="X36" s="10">
        <v>300</v>
      </c>
      <c r="Y36" s="11">
        <f t="shared" si="11"/>
        <v>0.9285714285714286</v>
      </c>
      <c r="Z36" s="16">
        <f t="shared" si="12"/>
        <v>274</v>
      </c>
      <c r="AA36" s="13" t="str">
        <f t="shared" si="13"/>
        <v/>
      </c>
      <c r="AB36" s="13" t="str">
        <f t="shared" si="13"/>
        <v/>
      </c>
      <c r="AC36" s="14" t="str">
        <f t="shared" si="14"/>
        <v/>
      </c>
      <c r="AD36" s="14" t="str">
        <f t="shared" si="15"/>
        <v/>
      </c>
    </row>
    <row r="37" spans="1:30" ht="1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4"/>
      <c r="L37" s="4"/>
      <c r="M37" s="26"/>
      <c r="N37" s="25"/>
      <c r="O37" s="25"/>
      <c r="P37" s="25"/>
      <c r="Q37" s="33"/>
      <c r="T37" s="89"/>
      <c r="U37" s="15">
        <f t="shared" si="16"/>
        <v>145</v>
      </c>
      <c r="V37" s="10">
        <v>175</v>
      </c>
      <c r="W37" s="15">
        <f t="shared" si="17"/>
        <v>300</v>
      </c>
      <c r="X37" s="10">
        <v>325</v>
      </c>
      <c r="Y37" s="11">
        <f t="shared" si="11"/>
        <v>0.83333333333333337</v>
      </c>
      <c r="Z37" s="16">
        <f t="shared" si="12"/>
        <v>300</v>
      </c>
      <c r="AA37" s="13" t="str">
        <f t="shared" si="13"/>
        <v/>
      </c>
      <c r="AB37" s="13" t="str">
        <f t="shared" si="13"/>
        <v/>
      </c>
      <c r="AC37" s="14" t="str">
        <f t="shared" si="14"/>
        <v/>
      </c>
      <c r="AD37" s="14" t="str">
        <f t="shared" si="15"/>
        <v/>
      </c>
    </row>
    <row r="38" spans="1:30" ht="1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6"/>
      <c r="N38" s="25"/>
      <c r="O38" s="25"/>
      <c r="P38" s="25"/>
      <c r="Q38" s="33"/>
      <c r="T38" s="89"/>
      <c r="U38" s="15">
        <f t="shared" si="16"/>
        <v>175</v>
      </c>
      <c r="V38" s="10">
        <v>207</v>
      </c>
      <c r="W38" s="15">
        <f t="shared" si="17"/>
        <v>325</v>
      </c>
      <c r="X38" s="10">
        <v>350</v>
      </c>
      <c r="Y38" s="11">
        <f t="shared" si="11"/>
        <v>0.78125</v>
      </c>
      <c r="Z38" s="16">
        <f t="shared" si="12"/>
        <v>325</v>
      </c>
      <c r="AA38" s="13" t="str">
        <f t="shared" si="13"/>
        <v/>
      </c>
      <c r="AB38" s="13" t="str">
        <f t="shared" si="13"/>
        <v/>
      </c>
      <c r="AC38" s="14" t="str">
        <f t="shared" si="14"/>
        <v/>
      </c>
      <c r="AD38" s="14" t="str">
        <f t="shared" si="15"/>
        <v/>
      </c>
    </row>
    <row r="39" spans="1:30" ht="1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4"/>
      <c r="N39" s="25"/>
      <c r="O39" s="25"/>
      <c r="P39" s="25"/>
      <c r="Q39" s="33"/>
      <c r="T39" s="89"/>
      <c r="U39" s="15">
        <f t="shared" si="16"/>
        <v>207</v>
      </c>
      <c r="V39" s="10">
        <v>240</v>
      </c>
      <c r="W39" s="15">
        <f t="shared" si="17"/>
        <v>350</v>
      </c>
      <c r="X39" s="10">
        <v>375</v>
      </c>
      <c r="Y39" s="11">
        <f t="shared" si="11"/>
        <v>0.75757575757575757</v>
      </c>
      <c r="Z39" s="16">
        <f t="shared" si="12"/>
        <v>350</v>
      </c>
      <c r="AA39" s="13" t="str">
        <f t="shared" si="13"/>
        <v/>
      </c>
      <c r="AB39" s="13" t="str">
        <f t="shared" si="13"/>
        <v/>
      </c>
      <c r="AC39" s="14" t="str">
        <f t="shared" si="14"/>
        <v/>
      </c>
      <c r="AD39" s="14" t="str">
        <f t="shared" si="15"/>
        <v/>
      </c>
    </row>
    <row r="40" spans="1:30" ht="1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4"/>
      <c r="N40" s="25"/>
      <c r="O40" s="25"/>
      <c r="P40" s="25"/>
      <c r="Q40" s="33"/>
      <c r="T40" s="89"/>
      <c r="U40" s="15">
        <f t="shared" si="16"/>
        <v>240</v>
      </c>
      <c r="V40" s="10">
        <v>455</v>
      </c>
      <c r="W40" s="15">
        <f t="shared" si="17"/>
        <v>375</v>
      </c>
      <c r="X40" s="10">
        <v>505</v>
      </c>
      <c r="Y40" s="11">
        <f t="shared" si="11"/>
        <v>0.60465116279069764</v>
      </c>
      <c r="Z40" s="16">
        <f t="shared" si="12"/>
        <v>375</v>
      </c>
      <c r="AA40" s="13" t="str">
        <f t="shared" si="13"/>
        <v/>
      </c>
      <c r="AB40" s="13" t="str">
        <f t="shared" si="13"/>
        <v/>
      </c>
      <c r="AC40" s="14" t="str">
        <f t="shared" si="14"/>
        <v/>
      </c>
      <c r="AD40" s="14" t="str">
        <f t="shared" si="15"/>
        <v/>
      </c>
    </row>
    <row r="41" spans="1:30" ht="1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4"/>
      <c r="N41" s="33"/>
      <c r="O41" s="33"/>
      <c r="P41" s="25"/>
      <c r="Q41" s="33"/>
      <c r="T41" s="89"/>
      <c r="U41" s="15">
        <f t="shared" si="16"/>
        <v>455</v>
      </c>
      <c r="V41" s="10">
        <v>810</v>
      </c>
      <c r="W41" s="15">
        <f t="shared" si="17"/>
        <v>505</v>
      </c>
      <c r="X41" s="10">
        <v>710</v>
      </c>
      <c r="Y41" s="11">
        <f t="shared" si="11"/>
        <v>0.57746478873239437</v>
      </c>
      <c r="Z41" s="16">
        <f t="shared" si="12"/>
        <v>505</v>
      </c>
      <c r="AA41" s="13" t="str">
        <f t="shared" si="13"/>
        <v/>
      </c>
      <c r="AB41" s="13" t="str">
        <f t="shared" si="13"/>
        <v/>
      </c>
      <c r="AC41" s="14" t="str">
        <f t="shared" si="14"/>
        <v/>
      </c>
      <c r="AD41" s="14" t="str">
        <f t="shared" si="15"/>
        <v/>
      </c>
    </row>
    <row r="42" spans="1:30" ht="1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5"/>
      <c r="Q42" s="33"/>
      <c r="T42" s="89"/>
      <c r="U42" s="15">
        <f t="shared" si="16"/>
        <v>810</v>
      </c>
      <c r="V42" s="10">
        <v>1000</v>
      </c>
      <c r="W42" s="15">
        <f t="shared" si="17"/>
        <v>710</v>
      </c>
      <c r="X42" s="10">
        <v>815</v>
      </c>
      <c r="Y42" s="11">
        <f t="shared" si="11"/>
        <v>0.55263157894736847</v>
      </c>
      <c r="Z42" s="16">
        <f t="shared" si="12"/>
        <v>710</v>
      </c>
      <c r="AA42" s="13" t="str">
        <f t="shared" si="13"/>
        <v/>
      </c>
      <c r="AB42" s="13" t="str">
        <f t="shared" si="13"/>
        <v/>
      </c>
      <c r="AC42" s="14" t="str">
        <f t="shared" si="14"/>
        <v/>
      </c>
      <c r="AD42" s="14" t="str">
        <f t="shared" si="15"/>
        <v/>
      </c>
    </row>
    <row r="43" spans="1:30" ht="1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5"/>
      <c r="Q43" s="33"/>
      <c r="T43" s="89"/>
      <c r="U43" s="15">
        <f t="shared" si="16"/>
        <v>1000</v>
      </c>
      <c r="V43" s="10">
        <v>1345</v>
      </c>
      <c r="W43" s="15">
        <f t="shared" si="17"/>
        <v>815</v>
      </c>
      <c r="X43" s="10">
        <v>970</v>
      </c>
      <c r="Y43" s="11">
        <f t="shared" si="11"/>
        <v>0.44927536231884058</v>
      </c>
      <c r="Z43" s="16">
        <f t="shared" si="12"/>
        <v>815</v>
      </c>
      <c r="AA43" s="13" t="str">
        <f t="shared" si="13"/>
        <v/>
      </c>
      <c r="AB43" s="13" t="str">
        <f t="shared" si="13"/>
        <v/>
      </c>
      <c r="AC43" s="14" t="str">
        <f t="shared" si="14"/>
        <v/>
      </c>
      <c r="AD43" s="14" t="str">
        <f t="shared" si="15"/>
        <v/>
      </c>
    </row>
    <row r="44" spans="1:30" ht="1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5"/>
      <c r="Q44" s="33"/>
      <c r="T44" s="90"/>
      <c r="U44" s="15">
        <f t="shared" si="16"/>
        <v>1345</v>
      </c>
      <c r="V44" s="10">
        <v>1710</v>
      </c>
      <c r="W44" s="15">
        <f t="shared" si="17"/>
        <v>970</v>
      </c>
      <c r="X44" s="10">
        <v>1130</v>
      </c>
      <c r="Y44" s="11">
        <f t="shared" si="11"/>
        <v>0.43835616438356162</v>
      </c>
      <c r="Z44" s="16">
        <f t="shared" si="12"/>
        <v>970</v>
      </c>
      <c r="AA44" s="13" t="str">
        <f t="shared" si="13"/>
        <v/>
      </c>
      <c r="AB44" s="13" t="str">
        <f t="shared" si="13"/>
        <v/>
      </c>
      <c r="AC44" s="14" t="str">
        <f t="shared" si="14"/>
        <v/>
      </c>
      <c r="AD44" s="14" t="str">
        <f t="shared" si="15"/>
        <v/>
      </c>
    </row>
    <row r="45" spans="1:30" ht="1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T45" s="17" t="s">
        <v>12</v>
      </c>
      <c r="U45" s="7"/>
      <c r="V45" s="7"/>
      <c r="W45" s="7"/>
      <c r="X45" s="7"/>
      <c r="Y45" s="7"/>
      <c r="Z45" s="7"/>
      <c r="AA45" s="7"/>
      <c r="AB45" s="7"/>
      <c r="AC45" s="18">
        <f>SUM(AC30:AC44)</f>
        <v>0</v>
      </c>
      <c r="AD45" s="18">
        <f>SUM(AD30:AD44)</f>
        <v>0</v>
      </c>
    </row>
    <row r="46" spans="1:30" ht="1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30" ht="15" customHeight="1" x14ac:dyDescent="0.2">
      <c r="A47" s="33"/>
      <c r="B47" s="33"/>
      <c r="C47" s="33"/>
      <c r="D47" s="33"/>
      <c r="M47" s="33"/>
      <c r="N47" s="33"/>
      <c r="O47" s="33"/>
      <c r="P47" s="33"/>
      <c r="Q47" s="33"/>
      <c r="T47" s="7"/>
      <c r="U47" s="7"/>
      <c r="V47" s="7"/>
      <c r="W47" s="7"/>
      <c r="X47" s="7"/>
      <c r="Y47" s="7"/>
      <c r="Z47" s="7"/>
      <c r="AA47" s="7"/>
      <c r="AB47" s="7"/>
      <c r="AC47" s="19"/>
    </row>
    <row r="48" spans="1:30" ht="15" customHeight="1" x14ac:dyDescent="0.2">
      <c r="A48" s="2"/>
      <c r="B48" s="33"/>
      <c r="C48" s="33"/>
      <c r="D48" s="33"/>
      <c r="M48" s="33"/>
      <c r="N48" s="33"/>
      <c r="O48" s="33"/>
      <c r="P48" s="33"/>
      <c r="Q48" s="33"/>
    </row>
    <row r="49" spans="1:24" ht="15" customHeight="1" x14ac:dyDescent="0.2">
      <c r="A49" s="2"/>
      <c r="M49" s="33"/>
      <c r="N49" s="33"/>
      <c r="O49" s="33"/>
      <c r="P49" s="33"/>
      <c r="Q49" s="33"/>
      <c r="T49" t="s">
        <v>13</v>
      </c>
    </row>
    <row r="50" spans="1:24" ht="15" customHeight="1" x14ac:dyDescent="0.2">
      <c r="A50" s="2"/>
      <c r="M50" s="33"/>
      <c r="N50" s="33"/>
      <c r="O50" s="33"/>
      <c r="P50" s="33"/>
      <c r="Q50" s="33"/>
      <c r="T50" s="21" t="s">
        <v>20</v>
      </c>
      <c r="U50" s="22"/>
      <c r="V50" s="22"/>
      <c r="W50" s="22"/>
      <c r="X50" s="23"/>
    </row>
    <row r="51" spans="1:24" ht="15" customHeight="1" x14ac:dyDescent="0.2">
      <c r="A51" s="2"/>
      <c r="N51" s="33"/>
      <c r="O51" s="33"/>
      <c r="P51" s="33"/>
      <c r="Q51" s="33"/>
      <c r="T51" s="21" t="s">
        <v>21</v>
      </c>
      <c r="U51" s="22"/>
      <c r="V51" s="22"/>
      <c r="W51" s="22"/>
      <c r="X51" s="23"/>
    </row>
    <row r="52" spans="1:24" ht="15" customHeight="1" x14ac:dyDescent="0.2">
      <c r="N52" s="33"/>
      <c r="O52" s="33"/>
      <c r="P52" s="33"/>
      <c r="Q52" s="33"/>
    </row>
    <row r="53" spans="1:24" ht="15" customHeight="1" x14ac:dyDescent="0.2">
      <c r="P53" s="33"/>
      <c r="Q53" s="33"/>
    </row>
    <row r="54" spans="1:24" ht="12.9" customHeight="1" x14ac:dyDescent="0.2">
      <c r="P54" s="33"/>
      <c r="Q54" s="33"/>
    </row>
    <row r="55" spans="1:24" ht="12.9" customHeight="1" x14ac:dyDescent="0.2">
      <c r="P55" s="33"/>
      <c r="Q55" s="33"/>
    </row>
    <row r="56" spans="1:24" ht="12.9" customHeight="1" x14ac:dyDescent="0.2">
      <c r="P56" s="33"/>
      <c r="Q56" s="33"/>
    </row>
    <row r="57" spans="1:24" ht="12.9" customHeight="1" x14ac:dyDescent="0.2"/>
    <row r="58" spans="1:24" ht="12.9" customHeight="1" x14ac:dyDescent="0.2"/>
    <row r="59" spans="1:24" ht="12.9" customHeight="1" x14ac:dyDescent="0.2"/>
    <row r="60" spans="1:24" ht="12.9" customHeight="1" x14ac:dyDescent="0.2"/>
    <row r="61" spans="1:24" ht="12.9" customHeight="1" x14ac:dyDescent="0.2"/>
    <row r="62" spans="1:24" ht="12.9" customHeight="1" x14ac:dyDescent="0.2"/>
    <row r="63" spans="1:24" ht="14.25" customHeight="1" x14ac:dyDescent="0.2"/>
    <row r="64" spans="1:24" ht="14.25" customHeight="1" x14ac:dyDescent="0.2"/>
    <row r="65" ht="14.25" customHeight="1" x14ac:dyDescent="0.2"/>
    <row r="66" ht="14.25" customHeight="1" x14ac:dyDescent="0.2"/>
  </sheetData>
  <mergeCells count="15">
    <mergeCell ref="B2:P2"/>
    <mergeCell ref="T30:T44"/>
    <mergeCell ref="E4:M4"/>
    <mergeCell ref="N4:P4"/>
    <mergeCell ref="C4:D4"/>
    <mergeCell ref="H29:J30"/>
    <mergeCell ref="K29:N29"/>
    <mergeCell ref="K30:N30"/>
    <mergeCell ref="AA28:AB28"/>
    <mergeCell ref="AC28:AD28"/>
    <mergeCell ref="B4:B5"/>
    <mergeCell ref="U3:Y3"/>
    <mergeCell ref="T11:T25"/>
    <mergeCell ref="AA9:AB9"/>
    <mergeCell ref="AC9:AD9"/>
  </mergeCells>
  <phoneticPr fontId="1"/>
  <pageMargins left="0.59055118110236227" right="0.19685039370078741" top="0.98425196850393704" bottom="0.98425196850393704" header="0" footer="0"/>
  <pageSetup paperSize="9" orientation="landscape" r:id="rId1"/>
  <headerFooter alignWithMargins="0"/>
  <ignoredErrors>
    <ignoredError sqref="N6" formulaRange="1"/>
    <ignoredError sqref="AC26:AD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給水用具給水負荷単位による同時使用水量ver2</vt:lpstr>
      <vt:lpstr>給水用具給水負荷単位による同時使用水量ver2!Print_Area</vt:lpstr>
    </vt:vector>
  </TitlesOfParts>
  <Company>さいたま市水道部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8017</dc:creator>
  <cp:lastModifiedBy>さいたま市</cp:lastModifiedBy>
  <cp:lastPrinted>2024-03-01T09:03:45Z</cp:lastPrinted>
  <dcterms:created xsi:type="dcterms:W3CDTF">2002-04-11T07:35:12Z</dcterms:created>
  <dcterms:modified xsi:type="dcterms:W3CDTF">2024-03-01T09:03:56Z</dcterms:modified>
</cp:coreProperties>
</file>