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令和6年度\21経営分析\01局経営分析\総務省回答\"/>
    </mc:Choice>
  </mc:AlternateContent>
  <workbookProtection workbookAlgorithmName="SHA-512" workbookHashValue="0mZtwplinoGrDsQ/Rt9FnfZPg4tbt1AMzDAzUwW+rzuXfhgmKXZpYJ77YNLLfBs0i7lnOwGyJNTO46sMEiV3CA==" workbookSaltValue="0eEMMw7FmEldC+wkd1kHLQ=="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<sst xmlns="http://schemas.openxmlformats.org/spreadsheetml/2006/main" count="228" uniqueCount="114">
  <si>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</si>
  <si>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</si>
  <si>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</si>
  <si>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</si>
  <si>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</si>
  <si>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</si>
  <si>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</si>
  <si>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</si>
  <si>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</si>
  <si>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</si>
  <si>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</si>
  <si>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</si>
  <si>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</si>
  <si>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</si>
  <si>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</si>
  <si>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</si>
  <si>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</si>
  <si>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</si>
  <si>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</si>
  <si>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</si>
  <si>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</si>
  <si>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</si>
  <si>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</si>
  <si>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</si>
  <si>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</si>
  <si>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</si>
  <si>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</si>
  <si>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</si>
  <si>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</si>
  <si>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</si>
  <si>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</si>
  <si>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</si>
  <si>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</si>
  <si>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</si>
  <si>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</si>
  <si>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</si>
  <si>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</si>
  <si>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</si>
  <si>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</si>
  <si>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</si>
  <si>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</si>
  <si>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</si>
  <si>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</si>
  <si>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</si>
  <si>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</si>
  <si>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</si>
  <si>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</si>
  <si>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</si>
  <si>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</si>
  <si>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</si>
  <si>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</si>
  <si>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</si>
  <si>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</si>
  <si>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</si>
  <si>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</si>
  <si>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</si>
  <si>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</si>
  <si>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</si>
  <si>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</si>
  <si>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</si>
  <si>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</si>
  <si>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</si>
  <si>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</si>
  <si>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</si>
  <si>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</si>
  <si>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</si>
  <si>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</si>
  <si>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</si>
  <si>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</si>
  <si>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</si>
  <si>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</si>
  <si>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</si>
  <si>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</si>
  <si>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</si>
  <si>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</si>
  <si>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</si>
  <si>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</si>
  <si>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</si>
  <si>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</si>
  <si>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</si>
  <si>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</si>
  <si>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</si>
  <si>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</si>
  <si>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</si>
  <si>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</si>
  <si>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</si>
  <si>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</si>
  <si>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</si>
  <si>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</si>
  <si>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</si>
  <si>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</si>
  <si>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</si>
  <si>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</si>
  <si>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</si>
  <si>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</si>
  <si>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</si>
  <si>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</si>
  <si>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</si>
  <si>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</si>
  <si>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</si>
  <si>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</si>
  <si>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</si>
  <si>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</si>
  <si>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</si>
  <si>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</si>
  <si>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</si>
  <si>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</si>
  <si>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</si>
  <si>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</si>
  <si>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</si>
  <si>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</si>
  <si>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さいたま市の水道は給水開始から85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浄水場や配水場の施設・設備の更新は、中期経営計画の拠点施設整備事業により計画的に更新を行い、老朽化した浄・配水場については全面更新に向けた調査・検討を行っています。
　管路の更新については、中期経営計画の老朽管更新事業により管路総延長に対して各年度約1.0％の更新を目標に取り組んでいます。今後、法定耐用年数(40年)を経過する配水管が急増することから、管路の長寿命化及び更新延長の平準化を図りながら、今後も計画的な更新を実施していきます。</t>
    <phoneticPr fontId="4"/>
  </si>
  <si>
    <t>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管路の長寿命化及び更新延長の平準化、水需要動向に応じた水道料金体系の検討、組織の効率化など経営基盤強化に取り組んでいきます。
　令和3年度からは中期経営計画に基づき、水道施設再構築、アセットマネジメント等の観点を加え、長期構想の目標年度である令和12年度に向けて事業を実施しています。</t>
    <phoneticPr fontId="4"/>
  </si>
  <si>
    <t xml:space="preserve">　さいたま市では、令和3年3月に新たな水道事業ビジョンとして位置付ける「さいたま市水道事業長期構想（2021-2030）」を策定し、その実現に向けた中期経営計画に基づき、安全・安定・災害対策・サービス・基盤強化の5件の基本施策に従い事業を推進しました。
　経営基盤強化の取組として、水道施設の再構築や効率的な組織体制及び職員の技術力向上を推進しています。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傾向にあり、令和5年度は年間有収水量が減少したうえ営業費用が増加したため上昇していますが、効率的な経営により料金回収率は100％以上を維持しており、給水にかかる費用は水道料金のみで賄われています。
　水道施設の稼働状況を表す施設利用率は、一日平均給水量の減少により指標値が下がりましたが、適正な施設規模となっています。また、令和5年度の有収率については数値は低下しているものの、依然高い水準を維持しております。漏水の多発する輻そう給水管の解消や老朽管の更新など有効率向上対策を継続的に取り組んでいきます。
</t>
    <rPh sb="297" eb="299">
      <t>ネンカン</t>
    </rPh>
    <rPh sb="299" eb="301">
      <t>ユウシュウ</t>
    </rPh>
    <rPh sb="301" eb="303">
      <t>スイリョウ</t>
    </rPh>
    <rPh sb="304" eb="306">
      <t>ゲンショウ</t>
    </rPh>
    <rPh sb="310" eb="312">
      <t>エイギョウ</t>
    </rPh>
    <rPh sb="312" eb="314">
      <t>ヒヨウ</t>
    </rPh>
    <rPh sb="315" eb="317">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</si>
</sst>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1.1299999999999999</c:v>
                </c:pt>
                <c:pt idx="2">
                  <c:v>0.91</c:v>
                </c:pt>
                <c:pt idx="3">
                  <c:v>1.1000000000000001</c:v>
                </c:pt>
                <c:pt idx="4">
                  <c:v>0.99</c:v>
                </c:pt>
              </c:numCache>
            </c:numRef>
          </c:val>
          <c:extLst>
            <c:ext xmlns:c16="http://schemas.microsoft.com/office/drawing/2014/chart" uri="{C3380CC4-5D6E-409C-BE32-E72D297353CC}">
              <c16:uniqueId val="{00000000-9EBB-4A2F-A65E-BE05B52DD5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EBB-4A2F-A65E-BE05B52DD5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117.53</c:v>
                </c:pt>
                <c:pt idx="1">
                  <c:v>118.64</c:v>
                </c:pt>
                <c:pt idx="2">
                  <c:v>120.86</c:v>
                </c:pt>
                <c:pt idx="3">
                  <c:v>117.24</c:v>
                </c:pt>
                <c:pt idx="4">
                  <c:v>116.25</c:v>
                </c:pt>
              </c:numCache>
            </c:numRef>
          </c:val>
          <c:extLst>
            <c:ext xmlns:c16="http://schemas.microsoft.com/office/drawing/2014/chart" uri="{C3380CC4-5D6E-409C-BE32-E72D297353CC}">
              <c16:uniqueId val="{00000000-B30E-449C-975F-0E36F55620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B30E-449C-975F-0E36F55620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46.21</c:v>
                </c:pt>
                <c:pt idx="1">
                  <c:v>46.85</c:v>
                </c:pt>
                <c:pt idx="2">
                  <c:v>47.44</c:v>
                </c:pt>
                <c:pt idx="3">
                  <c:v>47.97</c:v>
                </c:pt>
                <c:pt idx="4">
                  <c:v>48.16</c:v>
                </c:pt>
              </c:numCache>
            </c:numRef>
          </c:val>
          <c:extLst>
            <c:ext xmlns:c16="http://schemas.microsoft.com/office/drawing/2014/chart" uri="{C3380CC4-5D6E-409C-BE32-E72D297353CC}">
              <c16:uniqueId val="{00000000-B7DB-4640-BEF6-386ADFFF6C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B7DB-4640-BEF6-386ADFFF6C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7.73</c:v>
                </c:pt>
                <c:pt idx="1">
                  <c:v>8.81</c:v>
                </c:pt>
                <c:pt idx="2">
                  <c:v>9.98</c:v>
                </c:pt>
                <c:pt idx="3">
                  <c:v>11.09</c:v>
                </c:pt>
                <c:pt idx="4">
                  <c:v>12.54</c:v>
                </c:pt>
              </c:numCache>
            </c:numRef>
          </c:val>
          <c:extLst>
            <c:ext xmlns:c16="http://schemas.microsoft.com/office/drawing/2014/chart" uri="{C3380CC4-5D6E-409C-BE32-E72D297353CC}">
              <c16:uniqueId val="{00000000-039B-4088-96F4-682543145A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039B-4088-96F4-682543145A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F-45CA-8077-46982B3B57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9F-45CA-8077-46982B3B57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163.34</c:v>
                </c:pt>
                <c:pt idx="1">
                  <c:v>155.59</c:v>
                </c:pt>
                <c:pt idx="2">
                  <c:v>179.16</c:v>
                </c:pt>
                <c:pt idx="3">
                  <c:v>175.68</c:v>
                </c:pt>
                <c:pt idx="4">
                  <c:v>174.15</c:v>
                </c:pt>
              </c:numCache>
            </c:numRef>
          </c:val>
          <c:extLst>
            <c:ext xmlns:c16="http://schemas.microsoft.com/office/drawing/2014/chart" uri="{C3380CC4-5D6E-409C-BE32-E72D297353CC}">
              <c16:uniqueId val="{00000000-855D-465A-8368-FDCD23D785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855D-465A-8368-FDCD23D785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166.05</c:v>
                </c:pt>
                <c:pt idx="1">
                  <c:v>159.13999999999999</c:v>
                </c:pt>
                <c:pt idx="2">
                  <c:v>153.62</c:v>
                </c:pt>
                <c:pt idx="3">
                  <c:v>157.32</c:v>
                </c:pt>
                <c:pt idx="4">
                  <c:v>164.88</c:v>
                </c:pt>
              </c:numCache>
            </c:numRef>
          </c:val>
          <c:extLst>
            <c:ext xmlns:c16="http://schemas.microsoft.com/office/drawing/2014/chart" uri="{C3380CC4-5D6E-409C-BE32-E72D297353CC}">
              <c16:uniqueId val="{00000000-8FC6-406B-AB50-1A0C36CEDB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8FC6-406B-AB50-1A0C36CEDB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108.95</c:v>
                </c:pt>
                <c:pt idx="1">
                  <c:v>110.62</c:v>
                </c:pt>
                <c:pt idx="2">
                  <c:v>111.36</c:v>
                </c:pt>
                <c:pt idx="3">
                  <c:v>108.91</c:v>
                </c:pt>
                <c:pt idx="4">
                  <c:v>105.72</c:v>
                </c:pt>
              </c:numCache>
            </c:numRef>
          </c:val>
          <c:extLst>
            <c:ext xmlns:c16="http://schemas.microsoft.com/office/drawing/2014/chart" uri="{C3380CC4-5D6E-409C-BE32-E72D297353CC}">
              <c16:uniqueId val="{00000000-14D4-4A7D-9146-FA0069471B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4D4-4A7D-9146-FA0069471B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194.74</c:v>
                </c:pt>
                <c:pt idx="1">
                  <c:v>188.03</c:v>
                </c:pt>
                <c:pt idx="2">
                  <c:v>187.4</c:v>
                </c:pt>
                <c:pt idx="3">
                  <c:v>192.07</c:v>
                </c:pt>
                <c:pt idx="4">
                  <c:v>197.53</c:v>
                </c:pt>
              </c:numCache>
            </c:numRef>
          </c:val>
          <c:extLst>
            <c:ext xmlns:c16="http://schemas.microsoft.com/office/drawing/2014/chart" uri="{C3380CC4-5D6E-409C-BE32-E72D297353CC}">
              <c16:uniqueId val="{00000000-CC5A-49FB-9687-7B66184367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CC5A-49FB-9687-7B66184367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67.260000000000005</c:v>
                </c:pt>
                <c:pt idx="1">
                  <c:v>69.31</c:v>
                </c:pt>
                <c:pt idx="2">
                  <c:v>69.39</c:v>
                </c:pt>
                <c:pt idx="3">
                  <c:v>69.010000000000005</c:v>
                </c:pt>
                <c:pt idx="4">
                  <c:v>68.91</c:v>
                </c:pt>
              </c:numCache>
            </c:numRef>
          </c:val>
          <c:extLst>
            <c:ext xmlns:c16="http://schemas.microsoft.com/office/drawing/2014/chart" uri="{C3380CC4-5D6E-409C-BE32-E72D297353CC}">
              <c16:uniqueId val="{00000000-2D65-426E-B78A-DEA4C06F0F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D65-426E-B78A-DEA4C06F0F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95.38</c:v>
                </c:pt>
                <c:pt idx="1">
                  <c:v>95.22</c:v>
                </c:pt>
                <c:pt idx="2">
                  <c:v>95.32</c:v>
                </c:pt>
                <c:pt idx="3">
                  <c:v>95.17</c:v>
                </c:pt>
                <c:pt idx="4">
                  <c:v>94.25</c:v>
                </c:pt>
              </c:numCache>
            </c:numRef>
          </c:val>
          <c:extLst>
            <c:ext xmlns:c16="http://schemas.microsoft.com/office/drawing/2014/chart" uri="{C3380CC4-5D6E-409C-BE32-E72D297353CC}">
              <c16:uniqueId val="{00000000-0816-48D9-89B4-1D8C1183D9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0816-48D9-89B4-1D8C1183D9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埼玉県　さいたま市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1345012</v>
      </c>
      <c r="AM8" s="66"/>
      <c r="AN8" s="66"/>
      <c r="AO8" s="66"/>
      <c r="AP8" s="66"/>
      <c r="AQ8" s="66"/>
      <c r="AR8" s="66"/>
      <c r="AS8" s="66"/>
      <c r="AT8" s="36">
        <f>データ!$S$6</f>
        <v>217.43</v>
      </c>
      <c r="AU8" s="37"/>
      <c r="AV8" s="37"/>
      <c r="AW8" s="37"/>
      <c r="AX8" s="37"/>
      <c r="AY8" s="37"/>
      <c r="AZ8" s="37"/>
      <c r="BA8" s="37"/>
      <c r="BB8" s="55">
        <f>データ!$T$6</f>
        <v>6185.95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6" t="str">
        <f>データ!$N$6</f>
        <v>-</v>
      </c>
      <c r="C10" s="37"/>
      <c r="D10" s="37"/>
      <c r="E10" s="37"/>
      <c r="F10" s="37"/>
      <c r="G10" s="37"/>
      <c r="H10" s="37"/>
      <c r="I10" s="36">
        <f>データ!$O$6</f>
        <v>77.19</v>
      </c>
      <c r="J10" s="37"/>
      <c r="K10" s="37"/>
      <c r="L10" s="37"/>
      <c r="M10" s="37"/>
      <c r="N10" s="37"/>
      <c r="O10" s="65"/>
      <c r="P10" s="55">
        <f>データ!$P$6</f>
        <v>99.93</v>
      </c>
      <c r="Q10" s="55"/>
      <c r="R10" s="55"/>
      <c r="S10" s="55"/>
      <c r="T10" s="55"/>
      <c r="U10" s="55"/>
      <c r="V10" s="55"/>
      <c r="W10" s="66">
        <f>データ!$Q$6</f>
        <v>3289</v>
      </c>
      <c r="X10" s="66"/>
      <c r="Y10" s="66"/>
      <c r="Z10" s="66"/>
      <c r="AA10" s="66"/>
      <c r="AB10" s="66"/>
      <c r="AC10" s="66"/>
      <c r="AD10" s="2"/>
      <c r="AE10" s="2"/>
      <c r="AF10" s="2"/>
      <c r="AG10" s="2"/>
      <c r="AH10" s="2"/>
      <c r="AI10" s="2"/>
      <c r="AJ10" s="2"/>
      <c r="AK10" s="2"/>
      <c r="AL10" s="66">
        <f>データ!$U$6</f>
        <v>1345476</v>
      </c>
      <c r="AM10" s="66"/>
      <c r="AN10" s="66"/>
      <c r="AO10" s="66"/>
      <c r="AP10" s="66"/>
      <c r="AQ10" s="66"/>
      <c r="AR10" s="66"/>
      <c r="AS10" s="66"/>
      <c r="AT10" s="36">
        <f>データ!$V$6</f>
        <v>217.43</v>
      </c>
      <c r="AU10" s="37"/>
      <c r="AV10" s="37"/>
      <c r="AW10" s="37"/>
      <c r="AX10" s="37"/>
      <c r="AY10" s="37"/>
      <c r="AZ10" s="37"/>
      <c r="BA10" s="37"/>
      <c r="BB10" s="55">
        <f>データ!$W$6</f>
        <v>6188.09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1"/>
      <c r="BN47" s="41"/>
      <c r="BO47" s="41"/>
      <c r="BP47" s="41"/>
      <c r="BQ47" s="41"/>
      <c r="BR47" s="41"/>
      <c r="BS47" s="41"/>
      <c r="BT47" s="41"/>
      <c r="BU47" s="41"/>
      <c r="BV47" s="41"/>
      <c r="BW47" s="41"/>
      <c r="BX47" s="41"/>
      <c r="BY47" s="41"/>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1"/>
      <c r="BN48" s="41"/>
      <c r="BO48" s="41"/>
      <c r="BP48" s="41"/>
      <c r="BQ48" s="41"/>
      <c r="BR48" s="41"/>
      <c r="BS48" s="41"/>
      <c r="BT48" s="41"/>
      <c r="BU48" s="41"/>
      <c r="BV48" s="41"/>
      <c r="BW48" s="41"/>
      <c r="BX48" s="41"/>
      <c r="BY48" s="41"/>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1"/>
      <c r="BN49" s="41"/>
      <c r="BO49" s="41"/>
      <c r="BP49" s="41"/>
      <c r="BQ49" s="41"/>
      <c r="BR49" s="41"/>
      <c r="BS49" s="41"/>
      <c r="BT49" s="41"/>
      <c r="BU49" s="41"/>
      <c r="BV49" s="41"/>
      <c r="BW49" s="41"/>
      <c r="BX49" s="41"/>
      <c r="BY49" s="41"/>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1"/>
      <c r="BN50" s="41"/>
      <c r="BO50" s="41"/>
      <c r="BP50" s="41"/>
      <c r="BQ50" s="41"/>
      <c r="BR50" s="41"/>
      <c r="BS50" s="41"/>
      <c r="BT50" s="41"/>
      <c r="BU50" s="41"/>
      <c r="BV50" s="41"/>
      <c r="BW50" s="41"/>
      <c r="BX50" s="41"/>
      <c r="BY50" s="41"/>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1"/>
      <c r="BN51" s="41"/>
      <c r="BO51" s="41"/>
      <c r="BP51" s="41"/>
      <c r="BQ51" s="41"/>
      <c r="BR51" s="41"/>
      <c r="BS51" s="41"/>
      <c r="BT51" s="41"/>
      <c r="BU51" s="41"/>
      <c r="BV51" s="41"/>
      <c r="BW51" s="41"/>
      <c r="BX51" s="41"/>
      <c r="BY51" s="41"/>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1"/>
      <c r="BN52" s="41"/>
      <c r="BO52" s="41"/>
      <c r="BP52" s="41"/>
      <c r="BQ52" s="41"/>
      <c r="BR52" s="41"/>
      <c r="BS52" s="41"/>
      <c r="BT52" s="41"/>
      <c r="BU52" s="41"/>
      <c r="BV52" s="41"/>
      <c r="BW52" s="41"/>
      <c r="BX52" s="41"/>
      <c r="BY52" s="41"/>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1"/>
      <c r="BN53" s="41"/>
      <c r="BO53" s="41"/>
      <c r="BP53" s="41"/>
      <c r="BQ53" s="41"/>
      <c r="BR53" s="41"/>
      <c r="BS53" s="41"/>
      <c r="BT53" s="41"/>
      <c r="BU53" s="41"/>
      <c r="BV53" s="41"/>
      <c r="BW53" s="41"/>
      <c r="BX53" s="41"/>
      <c r="BY53" s="41"/>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1"/>
      <c r="BN54" s="41"/>
      <c r="BO54" s="41"/>
      <c r="BP54" s="41"/>
      <c r="BQ54" s="41"/>
      <c r="BR54" s="41"/>
      <c r="BS54" s="41"/>
      <c r="BT54" s="41"/>
      <c r="BU54" s="41"/>
      <c r="BV54" s="41"/>
      <c r="BW54" s="41"/>
      <c r="BX54" s="41"/>
      <c r="BY54" s="41"/>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1"/>
      <c r="BN55" s="41"/>
      <c r="BO55" s="41"/>
      <c r="BP55" s="41"/>
      <c r="BQ55" s="41"/>
      <c r="BR55" s="41"/>
      <c r="BS55" s="41"/>
      <c r="BT55" s="41"/>
      <c r="BU55" s="41"/>
      <c r="BV55" s="41"/>
      <c r="BW55" s="41"/>
      <c r="BX55" s="41"/>
      <c r="BY55" s="41"/>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1"/>
      <c r="BN56" s="41"/>
      <c r="BO56" s="41"/>
      <c r="BP56" s="41"/>
      <c r="BQ56" s="41"/>
      <c r="BR56" s="41"/>
      <c r="BS56" s="41"/>
      <c r="BT56" s="41"/>
      <c r="BU56" s="41"/>
      <c r="BV56" s="41"/>
      <c r="BW56" s="41"/>
      <c r="BX56" s="41"/>
      <c r="BY56" s="41"/>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1"/>
      <c r="BN57" s="41"/>
      <c r="BO57" s="41"/>
      <c r="BP57" s="41"/>
      <c r="BQ57" s="41"/>
      <c r="BR57" s="41"/>
      <c r="BS57" s="41"/>
      <c r="BT57" s="41"/>
      <c r="BU57" s="41"/>
      <c r="BV57" s="41"/>
      <c r="BW57" s="41"/>
      <c r="BX57" s="41"/>
      <c r="BY57" s="41"/>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1"/>
      <c r="BN58" s="41"/>
      <c r="BO58" s="41"/>
      <c r="BP58" s="41"/>
      <c r="BQ58" s="41"/>
      <c r="BR58" s="41"/>
      <c r="BS58" s="41"/>
      <c r="BT58" s="41"/>
      <c r="BU58" s="41"/>
      <c r="BV58" s="41"/>
      <c r="BW58" s="41"/>
      <c r="BX58" s="41"/>
      <c r="BY58" s="41"/>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1"/>
      <c r="BN59" s="41"/>
      <c r="BO59" s="41"/>
      <c r="BP59" s="41"/>
      <c r="BQ59" s="41"/>
      <c r="BR59" s="41"/>
      <c r="BS59" s="41"/>
      <c r="BT59" s="41"/>
      <c r="BU59" s="41"/>
      <c r="BV59" s="41"/>
      <c r="BW59" s="41"/>
      <c r="BX59" s="41"/>
      <c r="BY59" s="41"/>
      <c r="BZ59" s="40"/>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8"/>
      <c r="BM60" s="41"/>
      <c r="BN60" s="41"/>
      <c r="BO60" s="41"/>
      <c r="BP60" s="41"/>
      <c r="BQ60" s="41"/>
      <c r="BR60" s="41"/>
      <c r="BS60" s="41"/>
      <c r="BT60" s="41"/>
      <c r="BU60" s="41"/>
      <c r="BV60" s="41"/>
      <c r="BW60" s="41"/>
      <c r="BX60" s="41"/>
      <c r="BY60" s="41"/>
      <c r="BZ60" s="40"/>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8"/>
      <c r="BM61" s="41"/>
      <c r="BN61" s="41"/>
      <c r="BO61" s="41"/>
      <c r="BP61" s="41"/>
      <c r="BQ61" s="41"/>
      <c r="BR61" s="41"/>
      <c r="BS61" s="41"/>
      <c r="BT61" s="41"/>
      <c r="BU61" s="41"/>
      <c r="BV61" s="41"/>
      <c r="BW61" s="41"/>
      <c r="BX61" s="41"/>
      <c r="BY61" s="41"/>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1"/>
      <c r="BN62" s="41"/>
      <c r="BO62" s="41"/>
      <c r="BP62" s="41"/>
      <c r="BQ62" s="41"/>
      <c r="BR62" s="41"/>
      <c r="BS62" s="41"/>
      <c r="BT62" s="41"/>
      <c r="BU62" s="41"/>
      <c r="BV62" s="41"/>
      <c r="BW62" s="41"/>
      <c r="BX62" s="41"/>
      <c r="BY62" s="41"/>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rAIVpFs3NEffUkjK31ebVChWITRGV2XzwPziJ6uO2pdnuhJUMMWd6xvZ+LM0bhirv2Y1L7FdAHZf9X9aLU/6A==" saltValue="Gxw81el/hzjwX6EVIwdW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111007</v>
      </c>
      <c r="D6" s="20">
        <f t="shared" si="3"/>
        <v>46</v>
      </c>
      <c r="E6" s="20">
        <f t="shared" si="3"/>
        <v>1</v>
      </c>
      <c r="F6" s="20">
        <f t="shared" si="3"/>
        <v>0</v>
      </c>
      <c r="G6" s="20">
        <f t="shared" si="3"/>
        <v>1</v>
      </c>
      <c r="H6" s="20" t="str">
        <f t="shared" si="3"/>
        <v>埼玉県　さいたま市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77.19</v>
      </c>
      <c r="P6" s="21">
        <f t="shared" si="3"/>
        <v>99.93</v>
      </c>
      <c r="Q6" s="21">
        <f t="shared" si="3"/>
        <v>3289</v>
      </c>
      <c r="R6" s="21">
        <f t="shared" si="3"/>
        <v>1345012</v>
      </c>
      <c r="S6" s="21">
        <f t="shared" si="3"/>
        <v>217.43</v>
      </c>
      <c r="T6" s="21">
        <f t="shared" si="3"/>
        <v>6185.95</v>
      </c>
      <c r="U6" s="21">
        <f t="shared" si="3"/>
        <v>1345476</v>
      </c>
      <c r="V6" s="21">
        <f t="shared" si="3"/>
        <v>217.43</v>
      </c>
      <c r="W6" s="21">
        <f t="shared" si="3"/>
        <v>6188.09</v>
      </c>
      <c r="X6" s="22">
        <f>IF(X7="",NA(),X7)</f>
        <v>117.53</v>
      </c>
      <c r="Y6" s="22">
        <f t="shared" ref="Y6:AG6" si="4">IF(Y7="",NA(),Y7)</f>
        <v>118.64</v>
      </c>
      <c r="Z6" s="22">
        <f t="shared" si="4"/>
        <v>120.86</v>
      </c>
      <c r="AA6" s="22">
        <f t="shared" si="4"/>
        <v>117.24</v>
      </c>
      <c r="AB6" s="22">
        <f t="shared" si="4"/>
        <v>116.25</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163.34</v>
      </c>
      <c r="AU6" s="22">
        <f t="shared" ref="AU6:BC6" si="6">IF(AU7="",NA(),AU7)</f>
        <v>155.59</v>
      </c>
      <c r="AV6" s="22">
        <f t="shared" si="6"/>
        <v>179.16</v>
      </c>
      <c r="AW6" s="22">
        <f t="shared" si="6"/>
        <v>175.68</v>
      </c>
      <c r="AX6" s="22">
        <f t="shared" si="6"/>
        <v>174.15</v>
      </c>
      <c r="AY6" s="22">
        <f t="shared" si="6"/>
        <v>172.47</v>
      </c>
      <c r="AZ6" s="22">
        <f t="shared" si="6"/>
        <v>170.76</v>
      </c>
      <c r="BA6" s="22">
        <f t="shared" si="6"/>
        <v>169.11</v>
      </c>
      <c r="BB6" s="22">
        <f t="shared" si="6"/>
        <v>157.01</v>
      </c>
      <c r="BC6" s="22">
        <f t="shared" si="6"/>
        <v>147.65</v>
      </c>
      <c r="BD6" s="21" t="str">
        <f>IF(BD7="","",IF(BD7="-","【-】","【"&amp;SUBSTITUTE(TEXT(BD7,"#,##0.00"),"-","△")&amp;"】"))</f>
        <v>【243.36】</v>
      </c>
      <c r="BE6" s="22">
        <f>IF(BE7="",NA(),BE7)</f>
        <v>166.05</v>
      </c>
      <c r="BF6" s="22">
        <f t="shared" ref="BF6:BN6" si="7">IF(BF7="",NA(),BF7)</f>
        <v>159.13999999999999</v>
      </c>
      <c r="BG6" s="22">
        <f t="shared" si="7"/>
        <v>153.62</v>
      </c>
      <c r="BH6" s="22">
        <f t="shared" si="7"/>
        <v>157.32</v>
      </c>
      <c r="BI6" s="22">
        <f t="shared" si="7"/>
        <v>164.88</v>
      </c>
      <c r="BJ6" s="22">
        <f t="shared" si="7"/>
        <v>193.57</v>
      </c>
      <c r="BK6" s="22">
        <f t="shared" si="7"/>
        <v>200.12</v>
      </c>
      <c r="BL6" s="22">
        <f t="shared" si="7"/>
        <v>194.42</v>
      </c>
      <c r="BM6" s="22">
        <f t="shared" si="7"/>
        <v>195.5</v>
      </c>
      <c r="BN6" s="22">
        <f t="shared" si="7"/>
        <v>195.64</v>
      </c>
      <c r="BO6" s="21" t="str">
        <f>IF(BO7="","",IF(BO7="-","【-】","【"&amp;SUBSTITUTE(TEXT(BO7,"#,##0.00"),"-","△")&amp;"】"))</f>
        <v>【265.93】</v>
      </c>
      <c r="BP6" s="22">
        <f>IF(BP7="",NA(),BP7)</f>
        <v>108.95</v>
      </c>
      <c r="BQ6" s="22">
        <f t="shared" ref="BQ6:BY6" si="8">IF(BQ7="",NA(),BQ7)</f>
        <v>110.62</v>
      </c>
      <c r="BR6" s="22">
        <f t="shared" si="8"/>
        <v>111.36</v>
      </c>
      <c r="BS6" s="22">
        <f t="shared" si="8"/>
        <v>108.91</v>
      </c>
      <c r="BT6" s="22">
        <f t="shared" si="8"/>
        <v>105.72</v>
      </c>
      <c r="BU6" s="22">
        <f t="shared" si="8"/>
        <v>102.26</v>
      </c>
      <c r="BV6" s="22">
        <f t="shared" si="8"/>
        <v>98.26</v>
      </c>
      <c r="BW6" s="22">
        <f t="shared" si="8"/>
        <v>100.4</v>
      </c>
      <c r="BX6" s="22">
        <f t="shared" si="8"/>
        <v>96.51</v>
      </c>
      <c r="BY6" s="22">
        <f t="shared" si="8"/>
        <v>95.29</v>
      </c>
      <c r="BZ6" s="21" t="str">
        <f>IF(BZ7="","",IF(BZ7="-","【-】","【"&amp;SUBSTITUTE(TEXT(BZ7,"#,##0.00"),"-","△")&amp;"】"))</f>
        <v>【97.82】</v>
      </c>
      <c r="CA6" s="22">
        <f>IF(CA7="",NA(),CA7)</f>
        <v>194.74</v>
      </c>
      <c r="CB6" s="22">
        <f t="shared" ref="CB6:CJ6" si="9">IF(CB7="",NA(),CB7)</f>
        <v>188.03</v>
      </c>
      <c r="CC6" s="22">
        <f t="shared" si="9"/>
        <v>187.4</v>
      </c>
      <c r="CD6" s="22">
        <f t="shared" si="9"/>
        <v>192.07</v>
      </c>
      <c r="CE6" s="22">
        <f t="shared" si="9"/>
        <v>197.53</v>
      </c>
      <c r="CF6" s="22">
        <f t="shared" si="9"/>
        <v>174.34</v>
      </c>
      <c r="CG6" s="22">
        <f t="shared" si="9"/>
        <v>172.33</v>
      </c>
      <c r="CH6" s="22">
        <f t="shared" si="9"/>
        <v>172.8</v>
      </c>
      <c r="CI6" s="22">
        <f t="shared" si="9"/>
        <v>180.94</v>
      </c>
      <c r="CJ6" s="22">
        <f t="shared" si="9"/>
        <v>186.56</v>
      </c>
      <c r="CK6" s="21" t="str">
        <f>IF(CK7="","",IF(CK7="-","【-】","【"&amp;SUBSTITUTE(TEXT(CK7,"#,##0.00"),"-","△")&amp;"】"))</f>
        <v>【177.56】</v>
      </c>
      <c r="CL6" s="22">
        <f>IF(CL7="",NA(),CL7)</f>
        <v>67.260000000000005</v>
      </c>
      <c r="CM6" s="22">
        <f t="shared" ref="CM6:CU6" si="10">IF(CM7="",NA(),CM7)</f>
        <v>69.31</v>
      </c>
      <c r="CN6" s="22">
        <f t="shared" si="10"/>
        <v>69.39</v>
      </c>
      <c r="CO6" s="22">
        <f t="shared" si="10"/>
        <v>69.010000000000005</v>
      </c>
      <c r="CP6" s="22">
        <f t="shared" si="10"/>
        <v>68.91</v>
      </c>
      <c r="CQ6" s="22">
        <f t="shared" si="10"/>
        <v>59.12</v>
      </c>
      <c r="CR6" s="22">
        <f t="shared" si="10"/>
        <v>59.37</v>
      </c>
      <c r="CS6" s="22">
        <f t="shared" si="10"/>
        <v>58.84</v>
      </c>
      <c r="CT6" s="22">
        <f t="shared" si="10"/>
        <v>58.91</v>
      </c>
      <c r="CU6" s="22">
        <f t="shared" si="10"/>
        <v>58.89</v>
      </c>
      <c r="CV6" s="21" t="str">
        <f>IF(CV7="","",IF(CV7="-","【-】","【"&amp;SUBSTITUTE(TEXT(CV7,"#,##0.00"),"-","△")&amp;"】"))</f>
        <v>【59.81】</v>
      </c>
      <c r="CW6" s="22">
        <f>IF(CW7="",NA(),CW7)</f>
        <v>95.38</v>
      </c>
      <c r="CX6" s="22">
        <f t="shared" ref="CX6:DF6" si="11">IF(CX7="",NA(),CX7)</f>
        <v>95.22</v>
      </c>
      <c r="CY6" s="22">
        <f t="shared" si="11"/>
        <v>95.32</v>
      </c>
      <c r="CZ6" s="22">
        <f t="shared" si="11"/>
        <v>95.17</v>
      </c>
      <c r="DA6" s="22">
        <f t="shared" si="11"/>
        <v>94.25</v>
      </c>
      <c r="DB6" s="22">
        <f t="shared" si="11"/>
        <v>93.64</v>
      </c>
      <c r="DC6" s="22">
        <f t="shared" si="11"/>
        <v>93.68</v>
      </c>
      <c r="DD6" s="22">
        <f t="shared" si="11"/>
        <v>94.13</v>
      </c>
      <c r="DE6" s="22">
        <f t="shared" si="11"/>
        <v>93.84</v>
      </c>
      <c r="DF6" s="22">
        <f t="shared" si="11"/>
        <v>93.56</v>
      </c>
      <c r="DG6" s="21" t="str">
        <f>IF(DG7="","",IF(DG7="-","【-】","【"&amp;SUBSTITUTE(TEXT(DG7,"#,##0.00"),"-","△")&amp;"】"))</f>
        <v>【89.42】</v>
      </c>
      <c r="DH6" s="22">
        <f>IF(DH7="",NA(),DH7)</f>
        <v>46.21</v>
      </c>
      <c r="DI6" s="22">
        <f t="shared" ref="DI6:DQ6" si="12">IF(DI7="",NA(),DI7)</f>
        <v>46.85</v>
      </c>
      <c r="DJ6" s="22">
        <f t="shared" si="12"/>
        <v>47.44</v>
      </c>
      <c r="DK6" s="22">
        <f t="shared" si="12"/>
        <v>47.97</v>
      </c>
      <c r="DL6" s="22">
        <f t="shared" si="12"/>
        <v>48.16</v>
      </c>
      <c r="DM6" s="22">
        <f t="shared" si="12"/>
        <v>49.78</v>
      </c>
      <c r="DN6" s="22">
        <f t="shared" si="12"/>
        <v>50.32</v>
      </c>
      <c r="DO6" s="22">
        <f t="shared" si="12"/>
        <v>50.93</v>
      </c>
      <c r="DP6" s="22">
        <f t="shared" si="12"/>
        <v>51.24</v>
      </c>
      <c r="DQ6" s="22">
        <f t="shared" si="12"/>
        <v>51.59</v>
      </c>
      <c r="DR6" s="21" t="str">
        <f>IF(DR7="","",IF(DR7="-","【-】","【"&amp;SUBSTITUTE(TEXT(DR7,"#,##0.00"),"-","△")&amp;"】"))</f>
        <v>【52.02】</v>
      </c>
      <c r="DS6" s="22">
        <f>IF(DS7="",NA(),DS7)</f>
        <v>7.73</v>
      </c>
      <c r="DT6" s="22">
        <f t="shared" ref="DT6:EB6" si="13">IF(DT7="",NA(),DT7)</f>
        <v>8.81</v>
      </c>
      <c r="DU6" s="22">
        <f t="shared" si="13"/>
        <v>9.98</v>
      </c>
      <c r="DV6" s="22">
        <f t="shared" si="13"/>
        <v>11.09</v>
      </c>
      <c r="DW6" s="22">
        <f t="shared" si="13"/>
        <v>12.54</v>
      </c>
      <c r="DX6" s="22">
        <f t="shared" si="13"/>
        <v>22.79</v>
      </c>
      <c r="DY6" s="22">
        <f t="shared" si="13"/>
        <v>24.26</v>
      </c>
      <c r="DZ6" s="22">
        <f t="shared" si="13"/>
        <v>25.55</v>
      </c>
      <c r="EA6" s="22">
        <f t="shared" si="13"/>
        <v>26.73</v>
      </c>
      <c r="EB6" s="22">
        <f t="shared" si="13"/>
        <v>28.09</v>
      </c>
      <c r="EC6" s="21" t="str">
        <f>IF(EC7="","",IF(EC7="-","【-】","【"&amp;SUBSTITUTE(TEXT(EC7,"#,##0.00"),"-","△")&amp;"】"))</f>
        <v>【25.37】</v>
      </c>
      <c r="ED6" s="22">
        <f>IF(ED7="",NA(),ED7)</f>
        <v>1.06</v>
      </c>
      <c r="EE6" s="22">
        <f t="shared" ref="EE6:EM6" si="14">IF(EE7="",NA(),EE7)</f>
        <v>1.1299999999999999</v>
      </c>
      <c r="EF6" s="22">
        <f t="shared" si="14"/>
        <v>0.91</v>
      </c>
      <c r="EG6" s="22">
        <f t="shared" si="14"/>
        <v>1.1000000000000001</v>
      </c>
      <c r="EH6" s="22">
        <f t="shared" si="14"/>
        <v>0.99</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111007</v>
      </c>
      <c r="D7" s="24">
        <v>46</v>
      </c>
      <c r="E7" s="24">
        <v>1</v>
      </c>
      <c r="F7" s="24">
        <v>0</v>
      </c>
      <c r="G7" s="24">
        <v>1</v>
      </c>
      <c r="H7" s="24" t="s">
        <v>93</v>
      </c>
      <c r="I7" s="24" t="s">
        <v>94</v>
      </c>
      <c r="J7" s="24" t="s">
        <v>95</v>
      </c>
      <c r="K7" s="24" t="s">
        <v>96</v>
      </c>
      <c r="L7" s="24" t="s">
        <v>97</v>
      </c>
      <c r="M7" s="24" t="s">
        <v>98</v>
      </c>
      <c r="N7" s="25" t="s">
        <v>99</v>
      </c>
      <c r="O7" s="25">
        <v>77.19</v>
      </c>
      <c r="P7" s="25">
        <v>99.93</v>
      </c>
      <c r="Q7" s="25">
        <v>3289</v>
      </c>
      <c r="R7" s="25">
        <v>1345012</v>
      </c>
      <c r="S7" s="25">
        <v>217.43</v>
      </c>
      <c r="T7" s="25">
        <v>6185.95</v>
      </c>
      <c r="U7" s="25">
        <v>1345476</v>
      </c>
      <c r="V7" s="25">
        <v>217.43</v>
      </c>
      <c r="W7" s="25">
        <v>6188.09</v>
      </c>
      <c r="X7" s="25">
        <v>117.53</v>
      </c>
      <c r="Y7" s="25">
        <v>118.64</v>
      </c>
      <c r="Z7" s="25">
        <v>120.86</v>
      </c>
      <c r="AA7" s="25">
        <v>117.24</v>
      </c>
      <c r="AB7" s="25">
        <v>116.25</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163.34</v>
      </c>
      <c r="AU7" s="25">
        <v>155.59</v>
      </c>
      <c r="AV7" s="25">
        <v>179.16</v>
      </c>
      <c r="AW7" s="25">
        <v>175.68</v>
      </c>
      <c r="AX7" s="25">
        <v>174.15</v>
      </c>
      <c r="AY7" s="25">
        <v>172.47</v>
      </c>
      <c r="AZ7" s="25">
        <v>170.76</v>
      </c>
      <c r="BA7" s="25">
        <v>169.11</v>
      </c>
      <c r="BB7" s="25">
        <v>157.01</v>
      </c>
      <c r="BC7" s="25">
        <v>147.65</v>
      </c>
      <c r="BD7" s="25">
        <v>243.36</v>
      </c>
      <c r="BE7" s="25">
        <v>166.05</v>
      </c>
      <c r="BF7" s="25">
        <v>159.13999999999999</v>
      </c>
      <c r="BG7" s="25">
        <v>153.62</v>
      </c>
      <c r="BH7" s="25">
        <v>157.32</v>
      </c>
      <c r="BI7" s="25">
        <v>164.88</v>
      </c>
      <c r="BJ7" s="25">
        <v>193.57</v>
      </c>
      <c r="BK7" s="25">
        <v>200.12</v>
      </c>
      <c r="BL7" s="25">
        <v>194.42</v>
      </c>
      <c r="BM7" s="25">
        <v>195.5</v>
      </c>
      <c r="BN7" s="25">
        <v>195.64</v>
      </c>
      <c r="BO7" s="25">
        <v>265.93</v>
      </c>
      <c r="BP7" s="25">
        <v>108.95</v>
      </c>
      <c r="BQ7" s="25">
        <v>110.62</v>
      </c>
      <c r="BR7" s="25">
        <v>111.36</v>
      </c>
      <c r="BS7" s="25">
        <v>108.91</v>
      </c>
      <c r="BT7" s="25">
        <v>105.72</v>
      </c>
      <c r="BU7" s="25">
        <v>102.26</v>
      </c>
      <c r="BV7" s="25">
        <v>98.26</v>
      </c>
      <c r="BW7" s="25">
        <v>100.4</v>
      </c>
      <c r="BX7" s="25">
        <v>96.51</v>
      </c>
      <c r="BY7" s="25">
        <v>95.29</v>
      </c>
      <c r="BZ7" s="25">
        <v>97.82</v>
      </c>
      <c r="CA7" s="25">
        <v>194.74</v>
      </c>
      <c r="CB7" s="25">
        <v>188.03</v>
      </c>
      <c r="CC7" s="25">
        <v>187.4</v>
      </c>
      <c r="CD7" s="25">
        <v>192.07</v>
      </c>
      <c r="CE7" s="25">
        <v>197.53</v>
      </c>
      <c r="CF7" s="25">
        <v>174.34</v>
      </c>
      <c r="CG7" s="25">
        <v>172.33</v>
      </c>
      <c r="CH7" s="25">
        <v>172.8</v>
      </c>
      <c r="CI7" s="25">
        <v>180.94</v>
      </c>
      <c r="CJ7" s="25">
        <v>186.56</v>
      </c>
      <c r="CK7" s="25">
        <v>177.56</v>
      </c>
      <c r="CL7" s="25">
        <v>67.260000000000005</v>
      </c>
      <c r="CM7" s="25">
        <v>69.31</v>
      </c>
      <c r="CN7" s="25">
        <v>69.39</v>
      </c>
      <c r="CO7" s="25">
        <v>69.010000000000005</v>
      </c>
      <c r="CP7" s="25">
        <v>68.91</v>
      </c>
      <c r="CQ7" s="25">
        <v>59.12</v>
      </c>
      <c r="CR7" s="25">
        <v>59.37</v>
      </c>
      <c r="CS7" s="25">
        <v>58.84</v>
      </c>
      <c r="CT7" s="25">
        <v>58.91</v>
      </c>
      <c r="CU7" s="25">
        <v>58.89</v>
      </c>
      <c r="CV7" s="25">
        <v>59.81</v>
      </c>
      <c r="CW7" s="25">
        <v>95.38</v>
      </c>
      <c r="CX7" s="25">
        <v>95.22</v>
      </c>
      <c r="CY7" s="25">
        <v>95.32</v>
      </c>
      <c r="CZ7" s="25">
        <v>95.17</v>
      </c>
      <c r="DA7" s="25">
        <v>94.25</v>
      </c>
      <c r="DB7" s="25">
        <v>93.64</v>
      </c>
      <c r="DC7" s="25">
        <v>93.68</v>
      </c>
      <c r="DD7" s="25">
        <v>94.13</v>
      </c>
      <c r="DE7" s="25">
        <v>93.84</v>
      </c>
      <c r="DF7" s="25">
        <v>93.56</v>
      </c>
      <c r="DG7" s="25">
        <v>89.42</v>
      </c>
      <c r="DH7" s="25">
        <v>46.21</v>
      </c>
      <c r="DI7" s="25">
        <v>46.85</v>
      </c>
      <c r="DJ7" s="25">
        <v>47.44</v>
      </c>
      <c r="DK7" s="25">
        <v>47.97</v>
      </c>
      <c r="DL7" s="25">
        <v>48.16</v>
      </c>
      <c r="DM7" s="25">
        <v>49.78</v>
      </c>
      <c r="DN7" s="25">
        <v>50.32</v>
      </c>
      <c r="DO7" s="25">
        <v>50.93</v>
      </c>
      <c r="DP7" s="25">
        <v>51.24</v>
      </c>
      <c r="DQ7" s="25">
        <v>51.59</v>
      </c>
      <c r="DR7" s="25">
        <v>52.02</v>
      </c>
      <c r="DS7" s="25">
        <v>7.73</v>
      </c>
      <c r="DT7" s="25">
        <v>8.81</v>
      </c>
      <c r="DU7" s="25">
        <v>9.98</v>
      </c>
      <c r="DV7" s="25">
        <v>11.09</v>
      </c>
      <c r="DW7" s="25">
        <v>12.54</v>
      </c>
      <c r="DX7" s="25">
        <v>22.79</v>
      </c>
      <c r="DY7" s="25">
        <v>24.26</v>
      </c>
      <c r="DZ7" s="25">
        <v>25.55</v>
      </c>
      <c r="EA7" s="25">
        <v>26.73</v>
      </c>
      <c r="EB7" s="25">
        <v>28.09</v>
      </c>
      <c r="EC7" s="25">
        <v>25.37</v>
      </c>
      <c r="ED7" s="25">
        <v>1.06</v>
      </c>
      <c r="EE7" s="25">
        <v>1.1299999999999999</v>
      </c>
      <c r="EF7" s="25">
        <v>0.91</v>
      </c>
      <c r="EG7" s="25">
        <v>1.1000000000000001</v>
      </c>
      <c r="EH7" s="25">
        <v>0.99</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dcterms:created xsi:type="dcterms:W3CDTF">2025-01-24T06:46:34Z</dcterms:created>
  <dcterms:modified xsi:type="dcterms:W3CDTF">2025-04-03T06:16:50Z</dcterms:modified>
  <cp:category/>
</cp:coreProperties>
</file>